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Công việc\2026\Công khai ngân sách\Báo cáo số liệu\Quý I.2026\"/>
    </mc:Choice>
  </mc:AlternateContent>
  <bookViews>
    <workbookView xWindow="-120" yWindow="-120" windowWidth="19440" windowHeight="11640"/>
  </bookViews>
  <sheets>
    <sheet name="Sheet1"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7" i="1" l="1"/>
  <c r="D39" i="1"/>
  <c r="D38" i="1"/>
  <c r="D8" i="1"/>
  <c r="C29" i="1" l="1"/>
  <c r="C37" i="1"/>
  <c r="C8" i="1"/>
  <c r="C39" i="1"/>
  <c r="C38" i="1"/>
  <c r="C9" i="1"/>
  <c r="C17" i="1"/>
  <c r="A31" i="1" l="1"/>
  <c r="A32" i="1"/>
  <c r="A33" i="1" s="1"/>
  <c r="A26" i="1"/>
  <c r="A27" i="1" s="1"/>
  <c r="A24" i="1"/>
  <c r="A11" i="1"/>
  <c r="A12" i="1"/>
  <c r="A13" i="1" s="1"/>
  <c r="A14" i="1" s="1"/>
  <c r="A15" i="1" s="1"/>
  <c r="A16" i="1" s="1"/>
</calcChain>
</file>

<file path=xl/sharedStrings.xml><?xml version="1.0" encoding="utf-8"?>
<sst xmlns="http://schemas.openxmlformats.org/spreadsheetml/2006/main" count="54" uniqueCount="49">
  <si>
    <t>Đơn vị: Triệu đồng</t>
  </si>
  <si>
    <t>STT</t>
  </si>
  <si>
    <t>NỘI DUNG</t>
  </si>
  <si>
    <t>A</t>
  </si>
  <si>
    <t>B</t>
  </si>
  <si>
    <t>I</t>
  </si>
  <si>
    <t>II</t>
  </si>
  <si>
    <t>III</t>
  </si>
  <si>
    <t>-</t>
  </si>
  <si>
    <t>Thu nội địa</t>
  </si>
  <si>
    <t xml:space="preserve">Thu từ khu vực doanh nghiệp có vốn đầu tư nước ngoài </t>
  </si>
  <si>
    <t>Thu từ khu vực kinh tế ngoài quốc doanh</t>
  </si>
  <si>
    <t>Thuế thu nhập cá nhân</t>
  </si>
  <si>
    <t>Thuế bảo vệ môi trường</t>
  </si>
  <si>
    <t>Lệ phí trước bạ</t>
  </si>
  <si>
    <t xml:space="preserve">Thu phí, lệ phí </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</si>
  <si>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</si>
  <si>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</si>
  <si>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</si>
  <si>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</si>
  <si>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</si>
  <si>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</si>
  <si>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</si>
  <si>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</si>
  <si>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</si>
  <si>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</si>
  <si>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Thuế giá trị gia tăng thu từ hàng hóa nhập khẩu</t>
  </si>
  <si>
    <t>Thuế xuất khẩu</t>
  </si>
  <si>
    <t>Thuế nhập khẩu</t>
  </si>
  <si>
    <t>Thuế tiêu thụ đặc biệt thu từ hàng hóa nhập khẩu</t>
  </si>
  <si>
    <t>Thuế  bảo vệ môi trường thu từ hàng hóa nhập khẩu</t>
  </si>
  <si>
    <t>Thu khác</t>
  </si>
  <si>
    <t>Thu viện trợ</t>
  </si>
  <si>
    <t>DỰ TOÁN NĂM</t>
  </si>
  <si>
    <t>SO SÁNH ƯỚC THỰC HIỆN VỚI (%)</t>
  </si>
  <si>
    <t>CÙNG KỲ NĂM TRƯỚC</t>
  </si>
  <si>
    <t>Thu từ dầu thô</t>
  </si>
  <si>
    <t>Biểu số 60/CK-NSNN</t>
  </si>
  <si>
    <t>TỔNG THU NSNN TRÊN ĐỊA BÀN</t>
  </si>
  <si>
    <t>Thu từ khu vực DNNN</t>
  </si>
  <si>
    <t>Các khoản thu về nhà, đất</t>
  </si>
  <si>
    <t>Thu từ hoạt động xuất nhập khẩu</t>
  </si>
  <si>
    <t>THU NSĐP ĐƯỢC HƯỞNG THEO PHÂN CẤP</t>
  </si>
  <si>
    <t>Từ các khoản thu phân chia</t>
  </si>
  <si>
    <t>Các khoản thu NSĐP được hưởng 100%</t>
  </si>
  <si>
    <t>IV</t>
  </si>
  <si>
    <t>ƯỚC THỰC HIỆN QUÝ I NĂM 2026</t>
  </si>
  <si>
    <t>ƯỚC THỰC HIỆN THU NGÂN SÁCH NHÀ NƯỚC QUÝ I NĂM 2026</t>
  </si>
  <si>
    <t>UBND TỈNH HÀ TĨNH</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</si>
</sst>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quot;&quot;;_(@_)"/>
  </numFmts>
  <fonts count="27">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sz val="12"/>
      <color indexed="62"/>
      <name val="Times New Roman"/>
      <family val="1"/>
      <charset val="163"/>
    </font>
    <font>
      <sz val="13"/>
      <name val=".VnTime"/>
      <family val="2"/>
    </font>
    <font>
      <sz val="11"/>
      <name val="Times New Roman"/>
      <family val="1"/>
      <charset val="163"/>
    </font>
    <font>
      <i/>
      <sz val="11"/>
      <name val="Times New Roman"/>
      <family val="1"/>
    </font>
    <font>
      <sz val="11"/>
      <color theme="1"/>
      <name val="Calibri"/>
      <family val="2"/>
      <charset val="163"/>
      <scheme val="minor"/>
    </font>
    <font>
      <sz val="12"/>
      <color theme="1"/>
      <name val="Times New Roman"/>
      <family val="1"/>
      <charset val="163"/>
    </font>
    <font>
      <sz val="12"/>
      <color theme="1"/>
      <name val="Times New Roman"/>
      <family val="1"/>
    </font>
    <font>
      <b/>
      <sz val="12"/>
      <color theme="1"/>
      <name val="Times New Roman"/>
      <family val="1"/>
    </font>
    <font>
      <sz val="11"/>
      <color theme="1"/>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43" fontId="20" fillId="0" borderId="0" applyFont="0" applyFill="0" applyBorder="0" applyAlignment="0" applyProtection="0"/>
    <xf numFmtId="44" fontId="20" fillId="0" borderId="0" applyFont="0" applyFill="0" applyBorder="0" applyAlignment="0" applyProtection="0"/>
    <xf numFmtId="164" fontId="19" fillId="0" borderId="0" applyFont="0" applyFill="0" applyBorder="0" applyAlignment="0" applyProtection="0"/>
    <xf numFmtId="0" fontId="14" fillId="0" borderId="0"/>
    <xf numFmtId="0" fontId="15" fillId="0" borderId="0"/>
    <xf numFmtId="0" fontId="2" fillId="0" borderId="0"/>
    <xf numFmtId="0" fontId="22" fillId="0" borderId="0"/>
    <xf numFmtId="0" fontId="14" fillId="0" borderId="0"/>
    <xf numFmtId="0" fontId="20" fillId="0" borderId="0"/>
    <xf numFmtId="0" fontId="1" fillId="0" borderId="0"/>
    <xf numFmtId="9" fontId="26" fillId="0" borderId="0" applyFont="0" applyFill="0" applyBorder="0" applyAlignment="0" applyProtection="0"/>
  </cellStyleXfs>
  <cellXfs count="60">
    <xf numFmtId="0" fontId="0" fillId="0" borderId="0" xfId="0"/>
    <xf numFmtId="0" fontId="11" fillId="0" borderId="0" xfId="4" applyFont="1" applyFill="1"/>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centerContinuous"/>
    </xf>
    <xf numFmtId="0" fontId="4" fillId="0" borderId="0" xfId="0" applyFont="1" applyFill="1"/>
    <xf numFmtId="0" fontId="9" fillId="0" borderId="0" xfId="0" applyFont="1" applyFill="1" applyAlignment="1">
      <alignment horizontal="left"/>
    </xf>
    <xf numFmtId="0" fontId="11" fillId="0" borderId="0" xfId="0" applyFont="1" applyFill="1"/>
    <xf numFmtId="0" fontId="9" fillId="0" borderId="0" xfId="0" applyFont="1" applyFill="1" applyAlignment="1">
      <alignment horizontal="centerContinuous"/>
    </xf>
    <xf numFmtId="0" fontId="13" fillId="0" borderId="0" xfId="0" applyFont="1" applyFill="1" applyAlignment="1">
      <alignment horizontal="centerContinuous"/>
    </xf>
    <xf numFmtId="0" fontId="8" fillId="0" borderId="0" xfId="0" applyFont="1" applyFill="1"/>
    <xf numFmtId="0" fontId="10" fillId="0" borderId="0" xfId="0" quotePrefix="1" applyFont="1" applyFill="1" applyAlignment="1">
      <alignment horizontal="left"/>
    </xf>
    <xf numFmtId="0" fontId="5" fillId="0" borderId="0" xfId="0" applyFont="1" applyFill="1" applyAlignment="1">
      <alignment horizontal="centerContinuous" wrapText="1"/>
    </xf>
    <xf numFmtId="0" fontId="21" fillId="0" borderId="0" xfId="0" applyFont="1" applyFill="1" applyBorder="1" applyAlignment="1">
      <alignment horizontal="right"/>
    </xf>
    <xf numFmtId="0" fontId="16" fillId="0" borderId="0" xfId="0" applyFont="1" applyFill="1" applyAlignment="1">
      <alignment vertical="center"/>
    </xf>
    <xf numFmtId="0" fontId="17" fillId="0" borderId="0" xfId="0" applyFont="1" applyFill="1" applyAlignment="1">
      <alignment horizontal="centerContinuous" vertical="center"/>
    </xf>
    <xf numFmtId="0" fontId="12" fillId="0" borderId="0" xfId="0" applyFont="1" applyFill="1" applyAlignment="1">
      <alignment vertical="center"/>
    </xf>
    <xf numFmtId="9" fontId="12" fillId="0" borderId="0" xfId="11" applyFont="1" applyFill="1" applyAlignment="1">
      <alignment vertical="center"/>
    </xf>
    <xf numFmtId="0" fontId="10" fillId="0" borderId="2" xfId="0" applyFont="1" applyFill="1" applyBorder="1" applyAlignment="1">
      <alignment horizontal="left"/>
    </xf>
    <xf numFmtId="0" fontId="5" fillId="0" borderId="0" xfId="0" applyFont="1" applyFill="1" applyAlignment="1">
      <alignment horizontal="right"/>
    </xf>
    <xf numFmtId="0" fontId="6" fillId="0" borderId="0" xfId="0" applyNumberFormat="1" applyFont="1" applyFill="1" applyBorder="1" applyAlignment="1">
      <alignment horizontal="center" vertical="center" wrapText="1"/>
    </xf>
    <xf numFmtId="0" fontId="16" fillId="0" borderId="3"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7" fillId="0" borderId="5"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7" xfId="6" applyNumberFormat="1" applyFont="1" applyFill="1" applyBorder="1" applyAlignment="1">
      <alignment horizontal="center" vertical="center" wrapText="1"/>
    </xf>
    <xf numFmtId="0" fontId="7" fillId="0" borderId="8" xfId="6" applyNumberFormat="1"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4" xfId="0" applyNumberFormat="1" applyFont="1" applyFill="1" applyBorder="1" applyAlignment="1">
      <alignment horizontal="left" vertical="center" wrapText="1"/>
    </xf>
    <xf numFmtId="3" fontId="3" fillId="0" borderId="4" xfId="0" applyNumberFormat="1" applyFont="1" applyFill="1" applyBorder="1" applyAlignment="1">
      <alignment vertical="center"/>
    </xf>
    <xf numFmtId="9" fontId="5" fillId="0" borderId="4" xfId="11" applyFont="1" applyFill="1" applyBorder="1" applyAlignment="1">
      <alignment vertical="center"/>
    </xf>
    <xf numFmtId="0" fontId="5" fillId="0" borderId="4" xfId="0" applyFont="1" applyFill="1" applyBorder="1" applyAlignment="1">
      <alignment horizontal="center"/>
    </xf>
    <xf numFmtId="0" fontId="5" fillId="0" borderId="4" xfId="0" applyFont="1" applyFill="1" applyBorder="1"/>
    <xf numFmtId="0" fontId="4" fillId="0" borderId="4" xfId="0" applyFont="1" applyFill="1" applyBorder="1" applyAlignment="1">
      <alignment horizontal="center"/>
    </xf>
    <xf numFmtId="0" fontId="4" fillId="0" borderId="4" xfId="0" applyFont="1" applyFill="1" applyBorder="1"/>
    <xf numFmtId="3" fontId="16" fillId="0" borderId="4" xfId="0" applyNumberFormat="1" applyFont="1" applyFill="1" applyBorder="1" applyAlignment="1">
      <alignment vertical="center"/>
    </xf>
    <xf numFmtId="9" fontId="4" fillId="0" borderId="4" xfId="11" applyFont="1" applyFill="1" applyBorder="1" applyAlignment="1">
      <alignment vertical="center"/>
    </xf>
    <xf numFmtId="3" fontId="4" fillId="0" borderId="4" xfId="0" applyNumberFormat="1" applyFont="1" applyFill="1" applyBorder="1" applyAlignment="1">
      <alignment vertical="center"/>
    </xf>
    <xf numFmtId="0" fontId="6" fillId="0" borderId="4" xfId="0" quotePrefix="1" applyFont="1" applyFill="1" applyBorder="1" applyAlignment="1">
      <alignment horizontal="center"/>
    </xf>
    <xf numFmtId="0" fontId="6" fillId="0" borderId="4" xfId="0" applyFont="1" applyFill="1" applyBorder="1"/>
    <xf numFmtId="3" fontId="5" fillId="0" borderId="4" xfId="0" applyNumberFormat="1" applyFont="1" applyFill="1" applyBorder="1" applyAlignment="1">
      <alignment vertical="center"/>
    </xf>
    <xf numFmtId="3" fontId="24" fillId="0" borderId="4" xfId="0" applyNumberFormat="1" applyFont="1" applyFill="1" applyBorder="1" applyAlignment="1">
      <alignment vertical="center"/>
    </xf>
    <xf numFmtId="3" fontId="17" fillId="0" borderId="4" xfId="0" applyNumberFormat="1" applyFont="1" applyFill="1" applyBorder="1" applyAlignment="1">
      <alignment vertical="center"/>
    </xf>
    <xf numFmtId="0" fontId="4" fillId="0" borderId="4" xfId="0" applyFont="1" applyFill="1" applyBorder="1" applyAlignment="1">
      <alignment horizontal="center" vertical="center"/>
    </xf>
    <xf numFmtId="0" fontId="4" fillId="0" borderId="4" xfId="0" applyFont="1" applyFill="1" applyBorder="1" applyAlignment="1">
      <alignment horizontal="justify" wrapText="1"/>
    </xf>
    <xf numFmtId="9" fontId="24" fillId="0" borderId="4" xfId="11" applyFont="1" applyFill="1" applyBorder="1" applyAlignment="1">
      <alignment vertical="center"/>
    </xf>
    <xf numFmtId="3" fontId="18" fillId="0" borderId="4" xfId="0" applyNumberFormat="1" applyFont="1" applyFill="1" applyBorder="1" applyAlignment="1">
      <alignment vertical="center"/>
    </xf>
    <xf numFmtId="3" fontId="25" fillId="0" borderId="4" xfId="0" applyNumberFormat="1" applyFont="1" applyFill="1" applyBorder="1" applyAlignment="1">
      <alignment vertical="center"/>
    </xf>
    <xf numFmtId="9" fontId="25" fillId="0" borderId="4" xfId="11" applyFont="1" applyFill="1" applyBorder="1" applyAlignment="1">
      <alignment vertical="center"/>
    </xf>
    <xf numFmtId="3" fontId="23" fillId="0" borderId="4" xfId="0" applyNumberFormat="1" applyFont="1" applyFill="1" applyBorder="1" applyAlignment="1">
      <alignment vertical="center"/>
    </xf>
    <xf numFmtId="0" fontId="3" fillId="0" borderId="4" xfId="0" applyNumberFormat="1" applyFont="1" applyFill="1" applyBorder="1" applyAlignment="1">
      <alignment vertical="center" wrapText="1"/>
    </xf>
    <xf numFmtId="3" fontId="3" fillId="0" borderId="4" xfId="0" applyNumberFormat="1" applyFont="1" applyFill="1" applyBorder="1" applyAlignment="1">
      <alignment vertical="center" wrapText="1"/>
    </xf>
    <xf numFmtId="0" fontId="16" fillId="0" borderId="4" xfId="0" applyFont="1" applyFill="1" applyBorder="1" applyAlignment="1">
      <alignment horizontal="center" vertical="center"/>
    </xf>
    <xf numFmtId="0" fontId="16" fillId="0" borderId="4" xfId="0" applyNumberFormat="1" applyFont="1" applyFill="1" applyBorder="1" applyAlignment="1">
      <alignment horizontal="left" vertical="center" wrapText="1"/>
    </xf>
    <xf numFmtId="3" fontId="24" fillId="0" borderId="4" xfId="0" applyNumberFormat="1" applyFont="1" applyFill="1" applyBorder="1" applyAlignment="1">
      <alignment horizontal="right" vertical="center" wrapText="1"/>
    </xf>
    <xf numFmtId="0" fontId="16" fillId="0" borderId="4" xfId="0" applyNumberFormat="1" applyFont="1" applyFill="1" applyBorder="1" applyAlignment="1">
      <alignment vertical="center" wrapText="1"/>
    </xf>
  </cellXfs>
  <cellStyles count="12">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 name="Percent" xfId="1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tabSelected="1" zoomScale="85" zoomScaleNormal="85" workbookViewId="0">
      <selection activeCell="I14" sqref="I14"/>
    </sheetView>
  </sheetViews>
  <sheetFormatPr defaultColWidth="12.85546875" defaultRowHeight="15.75"/>
  <cols>
    <col min="1" max="1" width="7.28515625" style="6" customWidth="1"/>
    <col min="2" max="2" width="79.28515625" style="6" customWidth="1"/>
    <col min="3" max="4" width="14.5703125" style="6" customWidth="1"/>
    <col min="5" max="6" width="12" style="6" customWidth="1"/>
    <col min="7" max="16384" width="12.85546875" style="6"/>
  </cols>
  <sheetData>
    <row r="1" spans="1:8" ht="21" customHeight="1">
      <c r="A1" s="4" t="s">
        <v>48</v>
      </c>
      <c r="B1" s="4"/>
      <c r="C1" s="4"/>
      <c r="D1" s="20" t="s">
        <v>37</v>
      </c>
      <c r="E1" s="20"/>
      <c r="F1" s="20"/>
    </row>
    <row r="2" spans="1:8" ht="18.75">
      <c r="A2" s="7"/>
      <c r="B2" s="7"/>
      <c r="C2" s="5"/>
      <c r="D2" s="5"/>
      <c r="E2" s="5"/>
      <c r="F2" s="5"/>
    </row>
    <row r="3" spans="1:8" ht="27" customHeight="1">
      <c r="A3" s="13" t="s">
        <v>47</v>
      </c>
      <c r="B3" s="9"/>
      <c r="C3" s="10"/>
      <c r="D3" s="10"/>
      <c r="E3" s="10"/>
      <c r="F3" s="10"/>
    </row>
    <row r="4" spans="1:8">
      <c r="A4" s="21"/>
      <c r="B4" s="21"/>
      <c r="C4" s="21"/>
      <c r="D4" s="21"/>
      <c r="E4" s="21"/>
      <c r="F4" s="21"/>
    </row>
    <row r="5" spans="1:8" ht="17.25" customHeight="1">
      <c r="A5" s="22"/>
      <c r="B5" s="22"/>
      <c r="C5" s="22"/>
      <c r="D5" s="15"/>
      <c r="E5" s="16"/>
      <c r="F5" s="14" t="s">
        <v>0</v>
      </c>
    </row>
    <row r="6" spans="1:8" s="11" customFormat="1" ht="34.9" customHeight="1">
      <c r="A6" s="23" t="s">
        <v>1</v>
      </c>
      <c r="B6" s="24" t="s">
        <v>2</v>
      </c>
      <c r="C6" s="25" t="s">
        <v>33</v>
      </c>
      <c r="D6" s="27" t="s">
        <v>46</v>
      </c>
      <c r="E6" s="29" t="s">
        <v>34</v>
      </c>
      <c r="F6" s="30"/>
    </row>
    <row r="7" spans="1:8" s="11" customFormat="1" ht="52.15" customHeight="1">
      <c r="A7" s="23"/>
      <c r="B7" s="23"/>
      <c r="C7" s="26"/>
      <c r="D7" s="28"/>
      <c r="E7" s="2" t="s">
        <v>33</v>
      </c>
      <c r="F7" s="3" t="s">
        <v>35</v>
      </c>
    </row>
    <row r="8" spans="1:8" s="17" customFormat="1" ht="21" customHeight="1">
      <c r="A8" s="31" t="s">
        <v>3</v>
      </c>
      <c r="B8" s="32" t="s">
        <v>38</v>
      </c>
      <c r="C8" s="33">
        <f>C9+C28+C29+C36</f>
        <v>19000000</v>
      </c>
      <c r="D8" s="33">
        <f>D9+D28+D29+D36</f>
        <v>5999402</v>
      </c>
      <c r="E8" s="34">
        <v>0.31575799999999998</v>
      </c>
      <c r="F8" s="34">
        <v>1.2222833877575303</v>
      </c>
      <c r="H8" s="18"/>
    </row>
    <row r="9" spans="1:8" s="8" customFormat="1" ht="21" customHeight="1">
      <c r="A9" s="35" t="s">
        <v>5</v>
      </c>
      <c r="B9" s="36" t="s">
        <v>9</v>
      </c>
      <c r="C9" s="33">
        <f>C10+C11+C12+C13+C14+C15+C16+C17+C23+C24+C25+C26+C27</f>
        <v>11600000</v>
      </c>
      <c r="D9" s="33">
        <v>4122452</v>
      </c>
      <c r="E9" s="34">
        <v>0.35538379310344825</v>
      </c>
      <c r="F9" s="34">
        <v>1.302537996004977</v>
      </c>
      <c r="H9" s="18"/>
    </row>
    <row r="10" spans="1:8" s="8" customFormat="1" ht="21" customHeight="1">
      <c r="A10" s="37">
        <v>1</v>
      </c>
      <c r="B10" s="38" t="s">
        <v>39</v>
      </c>
      <c r="C10" s="39">
        <v>1148000</v>
      </c>
      <c r="D10" s="39">
        <v>349883</v>
      </c>
      <c r="E10" s="40">
        <v>0.30477613240418117</v>
      </c>
      <c r="F10" s="40">
        <v>1.2238720870848812</v>
      </c>
      <c r="H10" s="18"/>
    </row>
    <row r="11" spans="1:8" s="8" customFormat="1" ht="21" customHeight="1">
      <c r="A11" s="37">
        <f>+A10+1</f>
        <v>2</v>
      </c>
      <c r="B11" s="38" t="s">
        <v>10</v>
      </c>
      <c r="C11" s="39">
        <v>1032000</v>
      </c>
      <c r="D11" s="39">
        <v>186554</v>
      </c>
      <c r="E11" s="40">
        <v>0.18076937984496125</v>
      </c>
      <c r="F11" s="40">
        <v>0.14494280495413286</v>
      </c>
      <c r="H11" s="18"/>
    </row>
    <row r="12" spans="1:8" s="8" customFormat="1" ht="21" customHeight="1">
      <c r="A12" s="37">
        <f>A11+1</f>
        <v>3</v>
      </c>
      <c r="B12" s="38" t="s">
        <v>11</v>
      </c>
      <c r="C12" s="39">
        <v>2008000</v>
      </c>
      <c r="D12" s="39">
        <v>822895</v>
      </c>
      <c r="E12" s="40">
        <v>0.4098082669322709</v>
      </c>
      <c r="F12" s="40">
        <v>1.6164672834777143</v>
      </c>
      <c r="H12" s="18"/>
    </row>
    <row r="13" spans="1:8" s="8" customFormat="1" ht="21" customHeight="1">
      <c r="A13" s="37">
        <f>A12+1</f>
        <v>4</v>
      </c>
      <c r="B13" s="38" t="s">
        <v>12</v>
      </c>
      <c r="C13" s="41">
        <v>500000</v>
      </c>
      <c r="D13" s="41">
        <v>293250</v>
      </c>
      <c r="E13" s="40">
        <v>0.58650000000000002</v>
      </c>
      <c r="F13" s="40">
        <v>1.5285140185454489</v>
      </c>
      <c r="H13" s="18"/>
    </row>
    <row r="14" spans="1:8" s="8" customFormat="1" ht="21" customHeight="1">
      <c r="A14" s="37">
        <f>A13+1</f>
        <v>5</v>
      </c>
      <c r="B14" s="38" t="s">
        <v>13</v>
      </c>
      <c r="C14" s="41">
        <v>1100000</v>
      </c>
      <c r="D14" s="41">
        <v>359692</v>
      </c>
      <c r="E14" s="40">
        <v>0.32699272727272727</v>
      </c>
      <c r="F14" s="40">
        <v>1.5513728467052541</v>
      </c>
      <c r="H14" s="18"/>
    </row>
    <row r="15" spans="1:8" s="8" customFormat="1" ht="21" customHeight="1">
      <c r="A15" s="37">
        <f>A14+1</f>
        <v>6</v>
      </c>
      <c r="B15" s="38" t="s">
        <v>14</v>
      </c>
      <c r="C15" s="41">
        <v>500000</v>
      </c>
      <c r="D15" s="41">
        <v>208410</v>
      </c>
      <c r="E15" s="40">
        <v>0.41682000000000002</v>
      </c>
      <c r="F15" s="40">
        <v>1.5766897156950266</v>
      </c>
      <c r="H15" s="18"/>
    </row>
    <row r="16" spans="1:8" s="8" customFormat="1" ht="21" customHeight="1">
      <c r="A16" s="37">
        <f>A15+1</f>
        <v>7</v>
      </c>
      <c r="B16" s="38" t="s">
        <v>15</v>
      </c>
      <c r="C16" s="41">
        <v>185000</v>
      </c>
      <c r="D16" s="41">
        <v>109167</v>
      </c>
      <c r="E16" s="40">
        <v>0.59009189189189193</v>
      </c>
      <c r="F16" s="40">
        <v>1.9774481034670144</v>
      </c>
      <c r="H16" s="18"/>
    </row>
    <row r="17" spans="1:8" s="8" customFormat="1" ht="21" customHeight="1">
      <c r="A17" s="37">
        <v>8</v>
      </c>
      <c r="B17" s="38" t="s">
        <v>40</v>
      </c>
      <c r="C17" s="41">
        <f>SUM(C18:C22)</f>
        <v>4730000</v>
      </c>
      <c r="D17" s="41">
        <v>1709119</v>
      </c>
      <c r="E17" s="40">
        <v>0.36133594080338266</v>
      </c>
      <c r="F17" s="40">
        <v>4.5605085853801715</v>
      </c>
      <c r="H17" s="18"/>
    </row>
    <row r="18" spans="1:8" s="8" customFormat="1" ht="21" customHeight="1">
      <c r="A18" s="42" t="s">
        <v>8</v>
      </c>
      <c r="B18" s="43" t="s">
        <v>16</v>
      </c>
      <c r="C18" s="44"/>
      <c r="D18" s="33"/>
      <c r="E18" s="40"/>
      <c r="F18" s="34"/>
      <c r="H18" s="18"/>
    </row>
    <row r="19" spans="1:8" s="8" customFormat="1" ht="21" customHeight="1">
      <c r="A19" s="42" t="s">
        <v>8</v>
      </c>
      <c r="B19" s="43" t="s">
        <v>17</v>
      </c>
      <c r="C19" s="41">
        <v>25000</v>
      </c>
      <c r="D19" s="45">
        <v>1273</v>
      </c>
      <c r="E19" s="40">
        <v>5.092E-2</v>
      </c>
      <c r="F19" s="34"/>
      <c r="H19" s="18"/>
    </row>
    <row r="20" spans="1:8" s="8" customFormat="1" ht="21" customHeight="1">
      <c r="A20" s="42" t="s">
        <v>8</v>
      </c>
      <c r="B20" s="43" t="s">
        <v>19</v>
      </c>
      <c r="C20" s="41">
        <v>4620000</v>
      </c>
      <c r="D20" s="45">
        <v>1703404</v>
      </c>
      <c r="E20" s="40">
        <v>0.36870216450216448</v>
      </c>
      <c r="F20" s="40">
        <v>4.731848650090142</v>
      </c>
      <c r="H20" s="18"/>
    </row>
    <row r="21" spans="1:8" s="8" customFormat="1" ht="21" customHeight="1">
      <c r="A21" s="42" t="s">
        <v>8</v>
      </c>
      <c r="B21" s="43" t="s">
        <v>18</v>
      </c>
      <c r="C21" s="41">
        <v>85000</v>
      </c>
      <c r="D21" s="45">
        <v>4442</v>
      </c>
      <c r="E21" s="40">
        <v>5.2258823529411767E-2</v>
      </c>
      <c r="F21" s="40">
        <v>0.34248265227447955</v>
      </c>
      <c r="H21" s="18"/>
    </row>
    <row r="22" spans="1:8" s="8" customFormat="1" ht="21" customHeight="1">
      <c r="A22" s="42" t="s">
        <v>8</v>
      </c>
      <c r="B22" s="43" t="s">
        <v>20</v>
      </c>
      <c r="C22" s="46"/>
      <c r="D22" s="45"/>
      <c r="E22" s="40"/>
      <c r="F22" s="40"/>
      <c r="H22" s="18"/>
    </row>
    <row r="23" spans="1:8" s="8" customFormat="1" ht="21" customHeight="1">
      <c r="A23" s="37">
        <v>9</v>
      </c>
      <c r="B23" s="38" t="s">
        <v>22</v>
      </c>
      <c r="C23" s="39">
        <v>18000</v>
      </c>
      <c r="D23" s="45">
        <v>5207</v>
      </c>
      <c r="E23" s="40">
        <v>0.2892777777777778</v>
      </c>
      <c r="F23" s="40">
        <v>1.2968866749688668</v>
      </c>
      <c r="H23" s="18"/>
    </row>
    <row r="24" spans="1:8" s="8" customFormat="1" ht="32.25">
      <c r="A24" s="47">
        <f>A23+1</f>
        <v>10</v>
      </c>
      <c r="B24" s="48" t="s">
        <v>25</v>
      </c>
      <c r="C24" s="45">
        <v>1500</v>
      </c>
      <c r="D24" s="45"/>
      <c r="E24" s="40">
        <v>0</v>
      </c>
      <c r="F24" s="34"/>
      <c r="H24" s="18"/>
    </row>
    <row r="25" spans="1:8" s="8" customFormat="1" ht="21" customHeight="1">
      <c r="A25" s="37">
        <v>11</v>
      </c>
      <c r="B25" s="38" t="s">
        <v>21</v>
      </c>
      <c r="C25" s="45">
        <v>20000</v>
      </c>
      <c r="D25" s="45">
        <v>6290</v>
      </c>
      <c r="E25" s="40">
        <v>0.3145</v>
      </c>
      <c r="F25" s="49">
        <v>1.3903625110521662</v>
      </c>
      <c r="H25" s="18"/>
    </row>
    <row r="26" spans="1:8" s="8" customFormat="1" ht="21.6" customHeight="1">
      <c r="A26" s="37">
        <f>A25+1</f>
        <v>12</v>
      </c>
      <c r="B26" s="38" t="s">
        <v>24</v>
      </c>
      <c r="C26" s="45">
        <v>6000</v>
      </c>
      <c r="D26" s="45">
        <v>11</v>
      </c>
      <c r="E26" s="40">
        <v>1.8333333333333333E-3</v>
      </c>
      <c r="F26" s="49">
        <v>6.7692307692307696E-3</v>
      </c>
      <c r="H26" s="18"/>
    </row>
    <row r="27" spans="1:8" s="8" customFormat="1" ht="21.6" customHeight="1">
      <c r="A27" s="37">
        <f>A26+1</f>
        <v>13</v>
      </c>
      <c r="B27" s="38" t="s">
        <v>23</v>
      </c>
      <c r="C27" s="45">
        <v>351500</v>
      </c>
      <c r="D27" s="45">
        <v>71972</v>
      </c>
      <c r="E27" s="40">
        <v>0.20475675675675675</v>
      </c>
      <c r="F27" s="49">
        <v>0.82845467625899283</v>
      </c>
      <c r="H27" s="18"/>
    </row>
    <row r="28" spans="1:8" s="8" customFormat="1" ht="21.6" customHeight="1">
      <c r="A28" s="35" t="s">
        <v>6</v>
      </c>
      <c r="B28" s="36" t="s">
        <v>36</v>
      </c>
      <c r="C28" s="50"/>
      <c r="D28" s="50"/>
      <c r="E28" s="40"/>
      <c r="F28" s="49"/>
      <c r="H28" s="18"/>
    </row>
    <row r="29" spans="1:8" s="8" customFormat="1" ht="21.6" customHeight="1">
      <c r="A29" s="35" t="s">
        <v>7</v>
      </c>
      <c r="B29" s="36" t="s">
        <v>41</v>
      </c>
      <c r="C29" s="51">
        <f>SUM(C30:C35)</f>
        <v>7400000</v>
      </c>
      <c r="D29" s="51">
        <v>1876950</v>
      </c>
      <c r="E29" s="34">
        <v>0.2536418918918919</v>
      </c>
      <c r="F29" s="52">
        <v>1.0765920737310273</v>
      </c>
      <c r="H29" s="18"/>
    </row>
    <row r="30" spans="1:8" s="8" customFormat="1" ht="21.6" customHeight="1">
      <c r="A30" s="37">
        <v>1</v>
      </c>
      <c r="B30" s="38" t="s">
        <v>26</v>
      </c>
      <c r="C30" s="53">
        <v>7107000</v>
      </c>
      <c r="D30" s="53">
        <v>1582670</v>
      </c>
      <c r="E30" s="40">
        <v>0.22269171239622906</v>
      </c>
      <c r="F30" s="49">
        <v>0.95243052818259666</v>
      </c>
      <c r="H30" s="18"/>
    </row>
    <row r="31" spans="1:8" s="8" customFormat="1" ht="21.6" customHeight="1">
      <c r="A31" s="37">
        <f>A30+1</f>
        <v>2</v>
      </c>
      <c r="B31" s="38" t="s">
        <v>27</v>
      </c>
      <c r="C31" s="53">
        <v>66200</v>
      </c>
      <c r="D31" s="53">
        <v>17497</v>
      </c>
      <c r="E31" s="40">
        <v>0.26430513595166161</v>
      </c>
      <c r="F31" s="49">
        <v>0.90601698425849209</v>
      </c>
      <c r="H31" s="18"/>
    </row>
    <row r="32" spans="1:8" s="8" customFormat="1" ht="21.6" customHeight="1">
      <c r="A32" s="37">
        <f>A31+1</f>
        <v>3</v>
      </c>
      <c r="B32" s="38" t="s">
        <v>28</v>
      </c>
      <c r="C32" s="53">
        <v>108200</v>
      </c>
      <c r="D32" s="53">
        <v>247767</v>
      </c>
      <c r="E32" s="40">
        <v>2.2898983364140482</v>
      </c>
      <c r="F32" s="49">
        <v>7.7938659955960992</v>
      </c>
      <c r="H32" s="18"/>
    </row>
    <row r="33" spans="1:8" s="8" customFormat="1" ht="21.6" customHeight="1">
      <c r="A33" s="37">
        <f>A32+1</f>
        <v>4</v>
      </c>
      <c r="B33" s="38" t="s">
        <v>29</v>
      </c>
      <c r="C33" s="53"/>
      <c r="D33" s="53"/>
      <c r="E33" s="40"/>
      <c r="F33" s="49"/>
      <c r="H33" s="18"/>
    </row>
    <row r="34" spans="1:8" s="8" customFormat="1" ht="21.6" customHeight="1">
      <c r="A34" s="37">
        <v>5</v>
      </c>
      <c r="B34" s="38" t="s">
        <v>30</v>
      </c>
      <c r="C34" s="53">
        <v>116000</v>
      </c>
      <c r="D34" s="53">
        <v>28525</v>
      </c>
      <c r="E34" s="40">
        <v>0.24590517241379312</v>
      </c>
      <c r="F34" s="49">
        <v>0.95076994867008868</v>
      </c>
      <c r="H34" s="18"/>
    </row>
    <row r="35" spans="1:8" s="8" customFormat="1" ht="21.6" customHeight="1">
      <c r="A35" s="37">
        <v>6</v>
      </c>
      <c r="B35" s="38" t="s">
        <v>31</v>
      </c>
      <c r="C35" s="53">
        <v>2600</v>
      </c>
      <c r="D35" s="53">
        <v>492</v>
      </c>
      <c r="E35" s="40">
        <v>0.18923076923076923</v>
      </c>
      <c r="F35" s="49">
        <v>0.82412060301507539</v>
      </c>
      <c r="H35" s="18"/>
    </row>
    <row r="36" spans="1:8" s="8" customFormat="1" ht="21.6" customHeight="1">
      <c r="A36" s="35" t="s">
        <v>45</v>
      </c>
      <c r="B36" s="36" t="s">
        <v>32</v>
      </c>
      <c r="C36" s="53"/>
      <c r="D36" s="50"/>
      <c r="E36" s="40"/>
      <c r="F36" s="49"/>
      <c r="H36" s="18"/>
    </row>
    <row r="37" spans="1:8" s="8" customFormat="1" ht="21" customHeight="1">
      <c r="A37" s="31" t="s">
        <v>4</v>
      </c>
      <c r="B37" s="54" t="s">
        <v>42</v>
      </c>
      <c r="C37" s="55">
        <f>C38+C39</f>
        <v>11600000</v>
      </c>
      <c r="D37" s="55">
        <f>D38+D39</f>
        <v>4122452</v>
      </c>
      <c r="E37" s="34">
        <v>0.35538379310344825</v>
      </c>
      <c r="F37" s="52">
        <v>1.302537996004977</v>
      </c>
      <c r="H37" s="18"/>
    </row>
    <row r="38" spans="1:8" s="8" customFormat="1" ht="21" customHeight="1">
      <c r="A38" s="56">
        <v>1</v>
      </c>
      <c r="B38" s="57" t="s">
        <v>43</v>
      </c>
      <c r="C38" s="58">
        <f>C14+C23+C27</f>
        <v>1469500</v>
      </c>
      <c r="D38" s="58">
        <f>D14+D23+D27</f>
        <v>436871</v>
      </c>
      <c r="E38" s="40">
        <v>0.29729227628445049</v>
      </c>
      <c r="F38" s="49">
        <v>1.1558962825770605</v>
      </c>
      <c r="H38" s="18"/>
    </row>
    <row r="39" spans="1:8" s="8" customFormat="1" ht="21" customHeight="1">
      <c r="A39" s="56">
        <v>2</v>
      </c>
      <c r="B39" s="59" t="s">
        <v>44</v>
      </c>
      <c r="C39" s="45">
        <f>C9-C38</f>
        <v>10130500</v>
      </c>
      <c r="D39" s="45">
        <f>D9-D38</f>
        <v>3685581</v>
      </c>
      <c r="E39" s="40">
        <v>0.36381037461132226</v>
      </c>
      <c r="F39" s="49">
        <v>1.3224244237865395</v>
      </c>
      <c r="H39" s="18"/>
    </row>
    <row r="40" spans="1:8" ht="15.95" customHeight="1">
      <c r="A40" s="19"/>
      <c r="B40" s="19"/>
      <c r="C40" s="19"/>
      <c r="D40" s="19"/>
      <c r="E40" s="19"/>
      <c r="F40" s="19"/>
    </row>
    <row r="41" spans="1:8" ht="22.5" customHeight="1">
      <c r="A41" s="8"/>
      <c r="B41" s="12"/>
      <c r="C41" s="8"/>
      <c r="D41" s="8"/>
      <c r="E41" s="8"/>
      <c r="F41" s="8"/>
    </row>
    <row r="42" spans="1:8" ht="18.75">
      <c r="A42" s="8"/>
      <c r="B42" s="12"/>
      <c r="C42" s="8"/>
      <c r="D42" s="8"/>
      <c r="E42" s="8"/>
      <c r="F42" s="8"/>
    </row>
    <row r="43" spans="1:8" ht="18.75">
      <c r="A43" s="1"/>
      <c r="B43" s="12"/>
      <c r="C43" s="8"/>
      <c r="D43" s="8"/>
      <c r="E43" s="8"/>
      <c r="F43" s="8"/>
    </row>
    <row r="44" spans="1:8" ht="18.75">
      <c r="A44" s="1"/>
      <c r="B44" s="12"/>
      <c r="C44" s="8"/>
      <c r="D44" s="8"/>
      <c r="E44" s="8"/>
      <c r="F44" s="8"/>
    </row>
  </sheetData>
  <mergeCells count="9">
    <mergeCell ref="A40:F40"/>
    <mergeCell ref="D1:F1"/>
    <mergeCell ref="A4:F4"/>
    <mergeCell ref="A5:C5"/>
    <mergeCell ref="A6:A7"/>
    <mergeCell ref="B6:B7"/>
    <mergeCell ref="C6:C7"/>
    <mergeCell ref="D6:D7"/>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D8F4B8-431D-405A-A3DA-9B0A09334702}">
  <ds:schemaRefs>
    <ds:schemaRef ds:uri="http://schemas.microsoft.com/sharepoint/v3/contenttype/forms"/>
  </ds:schemaRefs>
</ds:datastoreItem>
</file>

<file path=customXml/itemProps2.xml><?xml version="1.0" encoding="utf-8"?>
<ds:datastoreItem xmlns:ds="http://schemas.openxmlformats.org/officeDocument/2006/customXml" ds:itemID="{67230E28-E86D-41C4-A64B-1F69DF75DE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Admin</cp:lastModifiedBy>
  <dcterms:created xsi:type="dcterms:W3CDTF">2018-08-22T07:49:45Z</dcterms:created>
  <dcterms:modified xsi:type="dcterms:W3CDTF">2026-08-18T03:32:02Z</dcterms:modified>
</cp:coreProperties>
</file>