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<sst xmlns="http://schemas.openxmlformats.org/spreadsheetml/2006/main" count="132" uniqueCount="97">
  <si>
    <t xml:space="preserve"> </t>
  </si>
  <si>
    <t xml:space="preserve"> DỰ TOÁN CHI SỰ NGHIỆP ĐÀO TẠO NĂM 2018</t>
  </si>
  <si>
    <t xml:space="preserve">                                              </t>
  </si>
  <si>
    <t xml:space="preserve">Đơn vị: Triệu đồng </t>
  </si>
  <si>
    <t xml:space="preserve"> TT </t>
  </si>
  <si>
    <t xml:space="preserve"> Tên đơn vị </t>
  </si>
  <si>
    <t xml:space="preserve"> Biên chế </t>
  </si>
  <si>
    <t xml:space="preserve"> Quỹ lương năm 2018 </t>
  </si>
  <si>
    <t xml:space="preserve"> Chỉ tiêu tuyển sinh ( bình quân) </t>
  </si>
  <si>
    <t>Kinh phí đào tạo</t>
  </si>
  <si>
    <t xml:space="preserve"> Đào tạo HS Lào </t>
  </si>
  <si>
    <t xml:space="preserve"> Dự toán giao 2018 </t>
  </si>
  <si>
    <t xml:space="preserve"> Dự toán giao 2017 </t>
  </si>
  <si>
    <t xml:space="preserve"> Chênh lệch DT 2018-2017 </t>
  </si>
  <si>
    <t xml:space="preserve"> Thu sự nghiệp 2018 </t>
  </si>
  <si>
    <t xml:space="preserve"> KH </t>
  </si>
  <si>
    <t>TT</t>
  </si>
  <si>
    <t xml:space="preserve"> Tổng cộng </t>
  </si>
  <si>
    <t xml:space="preserve"> ĐH </t>
  </si>
  <si>
    <t xml:space="preserve"> CĐ </t>
  </si>
  <si>
    <t xml:space="preserve"> TC </t>
  </si>
  <si>
    <t xml:space="preserve"> BTVH </t>
  </si>
  <si>
    <t xml:space="preserve"> Tổng số </t>
  </si>
  <si>
    <t xml:space="preserve"> - Ngân sách cấp</t>
  </si>
  <si>
    <t xml:space="preserve"> - Chi từ nguồn thu SN để cải cách tiền lương tại đơn vị </t>
  </si>
  <si>
    <t xml:space="preserve">Trường Chính trị Trần Phú </t>
  </si>
  <si>
    <t xml:space="preserve">Trường Đại học Hà Tĩnh </t>
  </si>
  <si>
    <t xml:space="preserve"> * </t>
  </si>
  <si>
    <t>Chi thường xuyên</t>
  </si>
  <si>
    <t xml:space="preserve">       -   </t>
  </si>
  <si>
    <t xml:space="preserve"> - </t>
  </si>
  <si>
    <t xml:space="preserve">Sư phạm </t>
  </si>
  <si>
    <t xml:space="preserve">Chuyên ngành </t>
  </si>
  <si>
    <t xml:space="preserve">Liên thông ĐH, CĐ chính quy </t>
  </si>
  <si>
    <t xml:space="preserve">        -   </t>
  </si>
  <si>
    <t xml:space="preserve">Đào tạo sinh viên Lào </t>
  </si>
  <si>
    <t xml:space="preserve">         -   </t>
  </si>
  <si>
    <t xml:space="preserve"> + </t>
  </si>
  <si>
    <t xml:space="preserve">Học tiếng Việt </t>
  </si>
  <si>
    <t xml:space="preserve">           -   </t>
  </si>
  <si>
    <t xml:space="preserve">Học chuyên ngành </t>
  </si>
  <si>
    <t xml:space="preserve">Trường Cao đẳng Y tế </t>
  </si>
  <si>
    <t xml:space="preserve">Trường Cao đẳng nghề Việt Đức </t>
  </si>
  <si>
    <t xml:space="preserve">Chi thường xuyên </t>
  </si>
  <si>
    <t xml:space="preserve">Đào tạo sinh viên Lào  </t>
  </si>
  <si>
    <t xml:space="preserve">Trường Cao đẳng Văn hóa, Thể thao và du lịch Nguyễn Du </t>
  </si>
  <si>
    <t xml:space="preserve">Trường Kỷ nghệ </t>
  </si>
  <si>
    <t xml:space="preserve">Trường Trung cấp nghề Hà Tĩnh </t>
  </si>
  <si>
    <t xml:space="preserve">Trường TC nghề Lý Tự Trọng </t>
  </si>
  <si>
    <t xml:space="preserve">Trường Cao đẳng nghề công nghệ HT </t>
  </si>
  <si>
    <t xml:space="preserve">Trung tâm Dạy nghề, GQVL người TT </t>
  </si>
  <si>
    <t xml:space="preserve">Sở Giáo dục và Đào tạo </t>
  </si>
  <si>
    <t xml:space="preserve"> - Đào tạo bồi dưỡng nghiệp vụ </t>
  </si>
  <si>
    <t xml:space="preserve">Sở Công Thương  </t>
  </si>
  <si>
    <t xml:space="preserve"> - Trường CĐ luyện kim Hồng Lĩnh  </t>
  </si>
  <si>
    <t xml:space="preserve"> - Bồi dưỡng, tập huấn  </t>
  </si>
  <si>
    <t xml:space="preserve">Sở Lao động - Thương binh và xã hội  </t>
  </si>
  <si>
    <t xml:space="preserve">TT Huấn luyện ĐT thể thao  </t>
  </si>
  <si>
    <t xml:space="preserve">Trung tâm hoạt động thanh thiếu nhi  </t>
  </si>
  <si>
    <t xml:space="preserve">Thanh tra tỉnh  </t>
  </si>
  <si>
    <t xml:space="preserve">Chi cục QLTT  </t>
  </si>
  <si>
    <t xml:space="preserve">Hội Cựu Chiến binh  </t>
  </si>
  <si>
    <t xml:space="preserve">Hội Nông dân  </t>
  </si>
  <si>
    <t xml:space="preserve">Hội LHPN tỉnh  </t>
  </si>
  <si>
    <t xml:space="preserve">Mặt trận tỉnh  </t>
  </si>
  <si>
    <t xml:space="preserve">Tỉnh đoàn   </t>
  </si>
  <si>
    <t xml:space="preserve">Sở Nội vụ  </t>
  </si>
  <si>
    <t xml:space="preserve">Sở Kế hoạch và Đầu tư  </t>
  </si>
  <si>
    <t xml:space="preserve">Sở Xây dựng  </t>
  </si>
  <si>
    <t xml:space="preserve">Sở Tư pháp (ĐT nghiệp vụ tư pháp toàn tỉnh)  </t>
  </si>
  <si>
    <t xml:space="preserve">Sở Nông nghiệp và PTNT  </t>
  </si>
  <si>
    <t xml:space="preserve">Sở Ngoại vụ  </t>
  </si>
  <si>
    <t xml:space="preserve">Sở Thông tin và TT  </t>
  </si>
  <si>
    <t xml:space="preserve"> - Đào tạo CB chuyên trách cấp xã </t>
  </si>
  <si>
    <t xml:space="preserve"> - ĐT, nâng cao kỹ năng ứng dụng CNTT cho người dân, DN… </t>
  </si>
  <si>
    <t xml:space="preserve"> - Đào tạo nâng cao trình độ CNTT, an toàn an ninh mạng… </t>
  </si>
  <si>
    <t xml:space="preserve">Sở Văn hóa, Thể thao và Du lịch  </t>
  </si>
  <si>
    <t xml:space="preserve">Sở Y tế  </t>
  </si>
  <si>
    <t xml:space="preserve">Sở Tài nguyên và Môi trường  </t>
  </si>
  <si>
    <t xml:space="preserve">Ban quản lý KKT tỉnh </t>
  </si>
  <si>
    <t xml:space="preserve">TT Dịch vụ Tài chính công (TH KT xã, Luật NSNN, NĐ 16...)  </t>
  </si>
  <si>
    <t xml:space="preserve">UBND tỉnh (TT Công báo tin học) </t>
  </si>
  <si>
    <t xml:space="preserve">Đài Phát thanh - Truyền hình  </t>
  </si>
  <si>
    <t xml:space="preserve">Liên minh Hợp tác xã </t>
  </si>
  <si>
    <t xml:space="preserve">Hội Liên hiệp Văn học nghệ thuật  </t>
  </si>
  <si>
    <t>Hội Nhà báo</t>
  </si>
  <si>
    <t>Hội Người mù</t>
  </si>
  <si>
    <t xml:space="preserve">Hội Luật gia  </t>
  </si>
  <si>
    <t>Hội Liên hiệp thanh niên</t>
  </si>
  <si>
    <t xml:space="preserve">Chi cục Dân số/KHH gia đình </t>
  </si>
  <si>
    <t xml:space="preserve">Văn phòng HĐND tỉnh </t>
  </si>
  <si>
    <t xml:space="preserve">TT hỗ trợ phát triển DN và Xúc tiến ĐT </t>
  </si>
  <si>
    <t xml:space="preserve">Chính sách thu hút, ĐTBD nguồn nhân lực </t>
  </si>
  <si>
    <t xml:space="preserve">Đào tạo, tập huấn cho doanh nghiệp, HTX </t>
  </si>
  <si>
    <t xml:space="preserve">Bổ sung đào tạo sinh viên Lào </t>
  </si>
  <si>
    <t xml:space="preserve">Thực hiện các nhiệm vụ đột xuất </t>
  </si>
  <si>
    <t>ỦY BAN NHÂN DÂN TỈNH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</si>
</sst>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" fontId="27" fillId="0" borderId="0">
      <alignment vertical="center" wrapText="1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18" fillId="0" borderId="0" xfId="43" applyNumberFormat="1" applyFont="1" applyFill="1" applyAlignment="1">
      <alignment horizontal="center"/>
    </xf>
    <xf numFmtId="165" fontId="19" fillId="0" borderId="0" xfId="43" applyNumberFormat="1" applyFont="1" applyFill="1" applyAlignment="1">
      <alignment/>
    </xf>
    <xf numFmtId="165" fontId="20" fillId="0" borderId="0" xfId="43" applyNumberFormat="1" applyFont="1" applyFill="1" applyAlignment="1">
      <alignment/>
    </xf>
    <xf numFmtId="165" fontId="21" fillId="0" borderId="0" xfId="43" applyNumberFormat="1" applyFont="1" applyFill="1" applyAlignment="1">
      <alignment horizontal="center"/>
    </xf>
    <xf numFmtId="165" fontId="22" fillId="0" borderId="10" xfId="43" applyNumberFormat="1" applyFont="1" applyFill="1" applyBorder="1" applyAlignment="1">
      <alignment/>
    </xf>
    <xf numFmtId="165" fontId="22" fillId="0" borderId="0" xfId="43" applyNumberFormat="1" applyFont="1" applyFill="1" applyAlignment="1">
      <alignment/>
    </xf>
    <xf numFmtId="165" fontId="23" fillId="0" borderId="10" xfId="43" applyNumberFormat="1" applyFont="1" applyFill="1" applyBorder="1" applyAlignment="1">
      <alignment horizontal="center"/>
    </xf>
    <xf numFmtId="165" fontId="23" fillId="0" borderId="10" xfId="43" applyNumberFormat="1" applyFont="1" applyFill="1" applyBorder="1" applyAlignment="1">
      <alignment horizontal="right"/>
    </xf>
    <xf numFmtId="49" fontId="19" fillId="0" borderId="11" xfId="43" applyNumberFormat="1" applyFont="1" applyFill="1" applyBorder="1" applyAlignment="1">
      <alignment horizontal="center" vertical="center" wrapText="1"/>
    </xf>
    <xf numFmtId="165" fontId="19" fillId="0" borderId="11" xfId="43" applyNumberFormat="1" applyFont="1" applyFill="1" applyBorder="1" applyAlignment="1">
      <alignment horizontal="center" vertical="center" wrapText="1"/>
    </xf>
    <xf numFmtId="165" fontId="19" fillId="0" borderId="12" xfId="43" applyNumberFormat="1" applyFont="1" applyFill="1" applyBorder="1" applyAlignment="1">
      <alignment horizontal="center" vertical="center" wrapText="1"/>
    </xf>
    <xf numFmtId="165" fontId="19" fillId="0" borderId="13" xfId="43" applyNumberFormat="1" applyFont="1" applyFill="1" applyBorder="1" applyAlignment="1">
      <alignment horizontal="center" vertical="center" wrapText="1"/>
    </xf>
    <xf numFmtId="165" fontId="19" fillId="0" borderId="12" xfId="43" applyNumberFormat="1" applyFont="1" applyFill="1" applyBorder="1" applyAlignment="1">
      <alignment vertical="center"/>
    </xf>
    <xf numFmtId="165" fontId="19" fillId="0" borderId="14" xfId="43" applyNumberFormat="1" applyFont="1" applyFill="1" applyBorder="1" applyAlignment="1">
      <alignment vertical="center"/>
    </xf>
    <xf numFmtId="49" fontId="19" fillId="0" borderId="15" xfId="43" applyNumberFormat="1" applyFont="1" applyFill="1" applyBorder="1" applyAlignment="1">
      <alignment horizontal="center" vertical="center" wrapText="1"/>
    </xf>
    <xf numFmtId="165" fontId="19" fillId="0" borderId="15" xfId="43" applyNumberFormat="1" applyFont="1" applyFill="1" applyBorder="1" applyAlignment="1">
      <alignment horizontal="center" vertical="center" wrapText="1"/>
    </xf>
    <xf numFmtId="165" fontId="19" fillId="0" borderId="11" xfId="43" applyNumberFormat="1" applyFont="1" applyFill="1" applyBorder="1" applyAlignment="1">
      <alignment horizontal="center" vertical="center" wrapText="1"/>
    </xf>
    <xf numFmtId="49" fontId="19" fillId="0" borderId="16" xfId="43" applyNumberFormat="1" applyFont="1" applyFill="1" applyBorder="1" applyAlignment="1">
      <alignment horizontal="center" wrapText="1"/>
    </xf>
    <xf numFmtId="165" fontId="19" fillId="0" borderId="16" xfId="43" applyNumberFormat="1" applyFont="1" applyFill="1" applyBorder="1" applyAlignment="1">
      <alignment horizontal="center" wrapText="1"/>
    </xf>
    <xf numFmtId="37" fontId="19" fillId="0" borderId="16" xfId="43" applyNumberFormat="1" applyFont="1" applyFill="1" applyBorder="1" applyAlignment="1">
      <alignment horizontal="right" wrapText="1"/>
    </xf>
    <xf numFmtId="165" fontId="19" fillId="0" borderId="0" xfId="43" applyNumberFormat="1" applyFont="1" applyFill="1" applyAlignment="1">
      <alignment wrapText="1"/>
    </xf>
    <xf numFmtId="49" fontId="22" fillId="0" borderId="16" xfId="43" applyNumberFormat="1" applyFont="1" applyFill="1" applyBorder="1" applyAlignment="1">
      <alignment horizontal="center" wrapText="1"/>
    </xf>
    <xf numFmtId="165" fontId="22" fillId="0" borderId="16" xfId="43" applyNumberFormat="1" applyFont="1" applyFill="1" applyBorder="1" applyAlignment="1">
      <alignment horizontal="left" wrapText="1"/>
    </xf>
    <xf numFmtId="37" fontId="22" fillId="0" borderId="16" xfId="43" applyNumberFormat="1" applyFont="1" applyFill="1" applyBorder="1" applyAlignment="1">
      <alignment horizontal="right" wrapText="1"/>
    </xf>
    <xf numFmtId="165" fontId="22" fillId="0" borderId="0" xfId="43" applyNumberFormat="1" applyFont="1" applyFill="1" applyAlignment="1">
      <alignment wrapText="1"/>
    </xf>
    <xf numFmtId="37" fontId="24" fillId="0" borderId="16" xfId="43" applyNumberFormat="1" applyFont="1" applyFill="1" applyBorder="1" applyAlignment="1">
      <alignment horizontal="right" wrapText="1"/>
    </xf>
    <xf numFmtId="165" fontId="25" fillId="0" borderId="16" xfId="43" applyNumberFormat="1" applyFont="1" applyFill="1" applyBorder="1" applyAlignment="1">
      <alignment horizontal="left" wrapText="1"/>
    </xf>
    <xf numFmtId="37" fontId="23" fillId="0" borderId="16" xfId="43" applyNumberFormat="1" applyFont="1" applyFill="1" applyBorder="1" applyAlignment="1">
      <alignment horizontal="right" wrapText="1"/>
    </xf>
    <xf numFmtId="165" fontId="23" fillId="0" borderId="0" xfId="43" applyNumberFormat="1" applyFont="1" applyFill="1" applyAlignment="1">
      <alignment wrapText="1"/>
    </xf>
    <xf numFmtId="37" fontId="26" fillId="0" borderId="16" xfId="43" applyNumberFormat="1" applyFont="1" applyFill="1" applyBorder="1" applyAlignment="1">
      <alignment horizontal="right" wrapText="1"/>
    </xf>
    <xf numFmtId="37" fontId="25" fillId="0" borderId="16" xfId="43" applyNumberFormat="1" applyFont="1" applyFill="1" applyBorder="1" applyAlignment="1">
      <alignment horizontal="right" wrapText="1"/>
    </xf>
    <xf numFmtId="49" fontId="19" fillId="0" borderId="0" xfId="43" applyNumberFormat="1" applyFont="1" applyFill="1" applyBorder="1" applyAlignment="1">
      <alignment horizontal="center"/>
    </xf>
    <xf numFmtId="165" fontId="19" fillId="0" borderId="0" xfId="43" applyNumberFormat="1" applyFont="1" applyFill="1" applyBorder="1" applyAlignment="1">
      <alignment horizontal="center"/>
    </xf>
    <xf numFmtId="165" fontId="19" fillId="0" borderId="0" xfId="43" applyNumberFormat="1" applyFont="1" applyFill="1" applyBorder="1" applyAlignment="1">
      <alignment horizontal="right"/>
    </xf>
    <xf numFmtId="3" fontId="28" fillId="0" borderId="17" xfId="56" applyFont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8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PTSHOP\Downloads\PL-kem-QD-3838-UBND-tinh-giao-thu-chi-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.PL01"/>
      <sheetName val="Chi NSNN.PL02"/>
      <sheetName val="PL03.QLHC"/>
      <sheetName val="PL04.Daotao"/>
      <sheetName val="PL05 Thu HX"/>
      <sheetName val="PL06 HX hưởng"/>
      <sheetName val="PL07 Chi HX"/>
      <sheetName val="PL08 Đất"/>
      <sheetName val="PL09.TiềnSDĐất"/>
      <sheetName val="PL10.ĐốiỨngODA"/>
      <sheetName val="PL11.NSTT"/>
      <sheetName val="PL12.XSKT"/>
    </sheetNames>
    <sheetDataSet>
      <sheetData sheetId="0">
        <row r="3">
          <cell r="A3" t="str">
            <v>(Ban hành kèm theo Quyết định số 3838/QĐ-UBND ngày 20/12/2017 của UBND tỉnh)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A1" sqref="A1:IV16384"/>
    </sheetView>
  </sheetViews>
  <sheetFormatPr defaultColWidth="9.57421875" defaultRowHeight="15"/>
  <cols>
    <col min="1" max="1" width="6.140625" style="6" customWidth="1"/>
    <col min="2" max="2" width="32.28125" style="6" customWidth="1"/>
    <col min="3" max="4" width="6.00390625" style="6" customWidth="1"/>
    <col min="5" max="5" width="9.28125" style="6" customWidth="1"/>
    <col min="6" max="6" width="8.7109375" style="6" customWidth="1"/>
    <col min="7" max="7" width="7.57421875" style="6" customWidth="1"/>
    <col min="8" max="8" width="7.00390625" style="6" customWidth="1"/>
    <col min="9" max="9" width="8.00390625" style="6" customWidth="1"/>
    <col min="10" max="10" width="9.57421875" style="6" hidden="1" customWidth="1"/>
    <col min="11" max="11" width="8.421875" style="6" customWidth="1"/>
    <col min="12" max="12" width="8.57421875" style="6" customWidth="1"/>
    <col min="13" max="13" width="11.57421875" style="6" customWidth="1"/>
    <col min="14" max="14" width="10.7109375" style="6" customWidth="1"/>
    <col min="15" max="15" width="11.28125" style="6" customWidth="1"/>
    <col min="16" max="16" width="8.8515625" style="6" customWidth="1"/>
    <col min="17" max="17" width="9.8515625" style="6" bestFit="1" customWidth="1"/>
    <col min="18" max="16384" width="9.57421875" style="6" customWidth="1"/>
  </cols>
  <sheetData>
    <row r="1" spans="1:16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19.5" customHeight="1">
      <c r="A3" s="4" t="str">
        <f>'[1]Thu NSNN.PL01'!A3:D3</f>
        <v>(Ban hành kèm theo Quyết định số 3838/QĐ-UBND ngày 20/12/2017 của UBND tỉnh)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9.5" customHeight="1">
      <c r="A4" s="5"/>
      <c r="B4" s="5"/>
      <c r="C4" s="5"/>
      <c r="D4" s="5"/>
      <c r="E4" s="5" t="s">
        <v>2</v>
      </c>
      <c r="F4" s="5"/>
      <c r="M4" s="7"/>
      <c r="N4" s="8" t="s">
        <v>3</v>
      </c>
      <c r="O4" s="8"/>
      <c r="P4" s="8"/>
    </row>
    <row r="5" spans="1:16" s="2" customFormat="1" ht="46.5" customHeight="1">
      <c r="A5" s="9" t="s">
        <v>4</v>
      </c>
      <c r="B5" s="10" t="s">
        <v>5</v>
      </c>
      <c r="C5" s="11" t="s">
        <v>6</v>
      </c>
      <c r="D5" s="12"/>
      <c r="E5" s="10" t="s">
        <v>7</v>
      </c>
      <c r="F5" s="13" t="s">
        <v>8</v>
      </c>
      <c r="G5" s="14"/>
      <c r="H5" s="14"/>
      <c r="I5" s="14"/>
      <c r="J5" s="14"/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</row>
    <row r="6" spans="1:16" s="2" customFormat="1" ht="43.5" customHeight="1">
      <c r="A6" s="15"/>
      <c r="B6" s="16"/>
      <c r="C6" s="17" t="s">
        <v>15</v>
      </c>
      <c r="D6" s="17" t="s">
        <v>16</v>
      </c>
      <c r="E6" s="16"/>
      <c r="F6" s="17" t="s">
        <v>17</v>
      </c>
      <c r="G6" s="17" t="s">
        <v>18</v>
      </c>
      <c r="H6" s="17" t="s">
        <v>19</v>
      </c>
      <c r="I6" s="17" t="s">
        <v>20</v>
      </c>
      <c r="J6" s="17" t="s">
        <v>21</v>
      </c>
      <c r="K6" s="16"/>
      <c r="L6" s="16"/>
      <c r="M6" s="16"/>
      <c r="N6" s="16"/>
      <c r="O6" s="16"/>
      <c r="P6" s="16"/>
    </row>
    <row r="7" spans="1:16" s="21" customFormat="1" ht="21.75" customHeight="1">
      <c r="A7" s="18"/>
      <c r="B7" s="19" t="s">
        <v>22</v>
      </c>
      <c r="C7" s="20">
        <f>C10+C11+C21+C26+C33+C36+C39+C42+C45+C46+C47+C49+C52+C53+C54+C55+C56+C57+C58+C59+C60+C61+C62+C63+C64+C65+C66+C67+C68+C72+C73+C74+C75+C76+C77+C78+C79+C80+C81+C82+C83+C84+C85+C86+C87+C88+C89+C90+C91</f>
        <v>593</v>
      </c>
      <c r="D7" s="20">
        <f aca="true" t="shared" si="0" ref="D7:M7">D10+D11+D21+D26+D33+D36+D39+D42+D45+D46+D47+D49+D52+D53+D54+D55+D56+D57+D58+D59+D60+D61+D62+D63+D64+D65+D66+D67+D68+D72+D73+D74+D75+D76+D77+D78+D79+D80+D81+D82+D83+D84+D85+D86+D87+D88+D89+D90+D91</f>
        <v>568</v>
      </c>
      <c r="E7" s="20">
        <f t="shared" si="0"/>
        <v>54237</v>
      </c>
      <c r="F7" s="20">
        <f t="shared" si="0"/>
        <v>10070</v>
      </c>
      <c r="G7" s="20">
        <f t="shared" si="0"/>
        <v>1530</v>
      </c>
      <c r="H7" s="20">
        <f t="shared" si="0"/>
        <v>1962</v>
      </c>
      <c r="I7" s="20">
        <f t="shared" si="0"/>
        <v>5535</v>
      </c>
      <c r="J7" s="20" t="e">
        <f t="shared" si="0"/>
        <v>#VALUE!</v>
      </c>
      <c r="K7" s="20">
        <f t="shared" si="0"/>
        <v>40226</v>
      </c>
      <c r="L7" s="20">
        <f t="shared" si="0"/>
        <v>7591</v>
      </c>
      <c r="M7" s="20">
        <f t="shared" si="0"/>
        <v>102054</v>
      </c>
      <c r="N7" s="20">
        <v>100892</v>
      </c>
      <c r="O7" s="20">
        <v>-1343</v>
      </c>
      <c r="P7" s="20">
        <v>66531</v>
      </c>
    </row>
    <row r="8" spans="1:16" s="25" customFormat="1" ht="21.75" customHeight="1">
      <c r="A8" s="22"/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>
        <f>M10+M19+M24+M31+M34+M37+M40+M43+M45+M46+M47+M49+M52+M53+M54+M55+M56+M57+M58+M59+M60+M61+M62+M63+M64+M65+M66+M67+M68+M72+M73+M74+M75+M76+M77+M78+M79+M80+M81+M82+M83+M84+M85+M86+M87+M88+M89+M90+M91</f>
        <v>98650</v>
      </c>
      <c r="N8" s="24">
        <v>98650</v>
      </c>
      <c r="O8" s="24">
        <f>M8-N8</f>
        <v>0</v>
      </c>
      <c r="P8" s="24"/>
    </row>
    <row r="9" spans="1:16" s="25" customFormat="1" ht="36" customHeight="1">
      <c r="A9" s="22"/>
      <c r="B9" s="23" t="s">
        <v>24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>
        <f>M20+M25+M32+M35+M38+M41+M44</f>
        <v>3404</v>
      </c>
      <c r="N9" s="24">
        <v>2243</v>
      </c>
      <c r="O9" s="24">
        <f aca="true" t="shared" si="1" ref="O9:O72">M9-N9</f>
        <v>1161</v>
      </c>
      <c r="P9" s="24"/>
    </row>
    <row r="10" spans="1:16" s="25" customFormat="1" ht="21.75" customHeight="1">
      <c r="A10" s="22">
        <v>1</v>
      </c>
      <c r="B10" s="23" t="s">
        <v>25</v>
      </c>
      <c r="C10" s="24">
        <v>51</v>
      </c>
      <c r="D10" s="24">
        <v>48</v>
      </c>
      <c r="E10" s="24">
        <v>5276</v>
      </c>
      <c r="F10" s="24"/>
      <c r="G10" s="24"/>
      <c r="H10" s="24"/>
      <c r="I10" s="24"/>
      <c r="J10" s="24"/>
      <c r="K10" s="24">
        <v>4128</v>
      </c>
      <c r="L10" s="24"/>
      <c r="M10" s="24">
        <f>E10+K10+L10</f>
        <v>9404</v>
      </c>
      <c r="N10" s="24">
        <v>11215</v>
      </c>
      <c r="O10" s="24">
        <f t="shared" si="1"/>
        <v>-1811</v>
      </c>
      <c r="P10" s="24"/>
    </row>
    <row r="11" spans="1:16" s="25" customFormat="1" ht="21.75" customHeight="1">
      <c r="A11" s="22">
        <v>2</v>
      </c>
      <c r="B11" s="23" t="s">
        <v>26</v>
      </c>
      <c r="C11" s="24">
        <f>C12+C16</f>
        <v>265</v>
      </c>
      <c r="D11" s="24">
        <f aca="true" t="shared" si="2" ref="D11:M11">D12+D16</f>
        <v>261</v>
      </c>
      <c r="E11" s="24">
        <f t="shared" si="2"/>
        <v>25686</v>
      </c>
      <c r="F11" s="24">
        <f t="shared" si="2"/>
        <v>1868</v>
      </c>
      <c r="G11" s="24">
        <f t="shared" si="2"/>
        <v>1530</v>
      </c>
      <c r="H11" s="24">
        <f t="shared" si="2"/>
        <v>289</v>
      </c>
      <c r="I11" s="24">
        <f t="shared" si="2"/>
        <v>50</v>
      </c>
      <c r="J11" s="24" t="e">
        <f t="shared" si="2"/>
        <v>#VALUE!</v>
      </c>
      <c r="K11" s="24">
        <f t="shared" si="2"/>
        <v>5192</v>
      </c>
      <c r="L11" s="24">
        <f t="shared" si="2"/>
        <v>5325</v>
      </c>
      <c r="M11" s="24">
        <f t="shared" si="2"/>
        <v>36203</v>
      </c>
      <c r="N11" s="24">
        <v>37087</v>
      </c>
      <c r="O11" s="24">
        <f t="shared" si="1"/>
        <v>-884</v>
      </c>
      <c r="P11" s="24">
        <v>16200</v>
      </c>
    </row>
    <row r="12" spans="1:16" s="25" customFormat="1" ht="21.75" customHeight="1">
      <c r="A12" s="22" t="s">
        <v>27</v>
      </c>
      <c r="B12" s="23" t="s">
        <v>28</v>
      </c>
      <c r="C12" s="24">
        <v>265</v>
      </c>
      <c r="D12" s="24">
        <v>261</v>
      </c>
      <c r="E12" s="24">
        <v>25686</v>
      </c>
      <c r="F12" s="24">
        <v>1627</v>
      </c>
      <c r="G12" s="24">
        <v>1289</v>
      </c>
      <c r="H12" s="24">
        <v>289</v>
      </c>
      <c r="I12" s="24">
        <v>50</v>
      </c>
      <c r="J12" s="24" t="s">
        <v>29</v>
      </c>
      <c r="K12" s="24">
        <v>5192</v>
      </c>
      <c r="L12" s="24"/>
      <c r="M12" s="24">
        <f aca="true" t="shared" si="3" ref="M12:M75">E12+K12+L12</f>
        <v>30878</v>
      </c>
      <c r="N12" s="24">
        <v>32046</v>
      </c>
      <c r="O12" s="24">
        <f t="shared" si="1"/>
        <v>-1168</v>
      </c>
      <c r="P12" s="24">
        <v>16200</v>
      </c>
    </row>
    <row r="13" spans="1:16" s="25" customFormat="1" ht="21.75" customHeight="1">
      <c r="A13" s="22" t="s">
        <v>30</v>
      </c>
      <c r="B13" s="23" t="s">
        <v>31</v>
      </c>
      <c r="C13" s="26"/>
      <c r="D13" s="24"/>
      <c r="E13" s="24"/>
      <c r="F13" s="24">
        <v>793</v>
      </c>
      <c r="G13" s="24">
        <v>793</v>
      </c>
      <c r="H13" s="24" t="s">
        <v>29</v>
      </c>
      <c r="I13" s="24"/>
      <c r="J13" s="24"/>
      <c r="K13" s="24">
        <v>3171</v>
      </c>
      <c r="L13" s="24"/>
      <c r="M13" s="24">
        <f t="shared" si="3"/>
        <v>3171</v>
      </c>
      <c r="N13" s="24">
        <v>4915</v>
      </c>
      <c r="O13" s="24">
        <f t="shared" si="1"/>
        <v>-1744</v>
      </c>
      <c r="P13" s="24"/>
    </row>
    <row r="14" spans="1:16" s="25" customFormat="1" ht="21.75" customHeight="1">
      <c r="A14" s="22" t="s">
        <v>30</v>
      </c>
      <c r="B14" s="23" t="s">
        <v>32</v>
      </c>
      <c r="C14" s="26"/>
      <c r="D14" s="24"/>
      <c r="E14" s="24"/>
      <c r="F14" s="24">
        <v>545</v>
      </c>
      <c r="G14" s="24">
        <v>496</v>
      </c>
      <c r="H14" s="24" t="s">
        <v>29</v>
      </c>
      <c r="I14" s="24">
        <v>50</v>
      </c>
      <c r="J14" s="24"/>
      <c r="K14" s="24">
        <v>1299</v>
      </c>
      <c r="L14" s="24"/>
      <c r="M14" s="24">
        <f t="shared" si="3"/>
        <v>1299</v>
      </c>
      <c r="N14" s="24">
        <v>1473</v>
      </c>
      <c r="O14" s="24">
        <f t="shared" si="1"/>
        <v>-174</v>
      </c>
      <c r="P14" s="24"/>
    </row>
    <row r="15" spans="1:16" s="25" customFormat="1" ht="21.75" customHeight="1">
      <c r="A15" s="22" t="s">
        <v>30</v>
      </c>
      <c r="B15" s="27" t="s">
        <v>33</v>
      </c>
      <c r="C15" s="26"/>
      <c r="D15" s="24"/>
      <c r="E15" s="24"/>
      <c r="F15" s="24">
        <v>289</v>
      </c>
      <c r="G15" s="24" t="s">
        <v>29</v>
      </c>
      <c r="H15" s="24">
        <v>289</v>
      </c>
      <c r="I15" s="24" t="s">
        <v>34</v>
      </c>
      <c r="J15" s="24" t="s">
        <v>29</v>
      </c>
      <c r="K15" s="24">
        <v>722</v>
      </c>
      <c r="L15" s="24"/>
      <c r="M15" s="24">
        <f t="shared" si="3"/>
        <v>722</v>
      </c>
      <c r="N15" s="24">
        <v>225</v>
      </c>
      <c r="O15" s="24">
        <f t="shared" si="1"/>
        <v>497</v>
      </c>
      <c r="P15" s="24"/>
    </row>
    <row r="16" spans="1:16" s="25" customFormat="1" ht="21.75" customHeight="1">
      <c r="A16" s="22" t="s">
        <v>27</v>
      </c>
      <c r="B16" s="23" t="s">
        <v>35</v>
      </c>
      <c r="C16" s="24">
        <f>SUM(C17:C18)</f>
        <v>0</v>
      </c>
      <c r="D16" s="24">
        <f aca="true" t="shared" si="4" ref="D16:M16">SUM(D17:D18)</f>
        <v>0</v>
      </c>
      <c r="E16" s="24">
        <f t="shared" si="4"/>
        <v>0</v>
      </c>
      <c r="F16" s="24">
        <f t="shared" si="4"/>
        <v>241</v>
      </c>
      <c r="G16" s="24">
        <f t="shared" si="4"/>
        <v>241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24">
        <f t="shared" si="4"/>
        <v>0</v>
      </c>
      <c r="L16" s="24">
        <f t="shared" si="4"/>
        <v>5325</v>
      </c>
      <c r="M16" s="24">
        <f t="shared" si="4"/>
        <v>5325</v>
      </c>
      <c r="N16" s="24">
        <v>5041</v>
      </c>
      <c r="O16" s="24">
        <f t="shared" si="1"/>
        <v>284</v>
      </c>
      <c r="P16" s="24" t="s">
        <v>36</v>
      </c>
    </row>
    <row r="17" spans="1:16" s="25" customFormat="1" ht="21.75" customHeight="1">
      <c r="A17" s="22" t="s">
        <v>37</v>
      </c>
      <c r="B17" s="23" t="s">
        <v>38</v>
      </c>
      <c r="C17" s="26"/>
      <c r="D17" s="24"/>
      <c r="E17" s="24"/>
      <c r="F17" s="24">
        <v>20</v>
      </c>
      <c r="G17" s="24">
        <v>20</v>
      </c>
      <c r="H17" s="24" t="s">
        <v>34</v>
      </c>
      <c r="I17" s="24"/>
      <c r="J17" s="24"/>
      <c r="K17" s="24"/>
      <c r="L17" s="24">
        <v>682</v>
      </c>
      <c r="M17" s="24">
        <f t="shared" si="3"/>
        <v>682</v>
      </c>
      <c r="N17" s="24" t="s">
        <v>39</v>
      </c>
      <c r="O17" s="24"/>
      <c r="P17" s="24"/>
    </row>
    <row r="18" spans="1:16" s="25" customFormat="1" ht="21.75" customHeight="1">
      <c r="A18" s="22" t="s">
        <v>37</v>
      </c>
      <c r="B18" s="23" t="s">
        <v>40</v>
      </c>
      <c r="C18" s="26"/>
      <c r="D18" s="24"/>
      <c r="E18" s="24"/>
      <c r="F18" s="24">
        <v>221</v>
      </c>
      <c r="G18" s="24">
        <v>221</v>
      </c>
      <c r="H18" s="24"/>
      <c r="I18" s="24"/>
      <c r="J18" s="24"/>
      <c r="K18" s="24"/>
      <c r="L18" s="24">
        <v>4643</v>
      </c>
      <c r="M18" s="24">
        <f t="shared" si="3"/>
        <v>4643</v>
      </c>
      <c r="N18" s="24">
        <v>5041</v>
      </c>
      <c r="O18" s="24">
        <f t="shared" si="1"/>
        <v>-398</v>
      </c>
      <c r="P18" s="24"/>
    </row>
    <row r="19" spans="1:16" s="25" customFormat="1" ht="21.75" customHeight="1">
      <c r="A19" s="22"/>
      <c r="B19" s="23" t="s">
        <v>23</v>
      </c>
      <c r="C19" s="26"/>
      <c r="D19" s="24"/>
      <c r="E19" s="24"/>
      <c r="F19" s="24"/>
      <c r="G19" s="24"/>
      <c r="H19" s="24"/>
      <c r="I19" s="24"/>
      <c r="J19" s="24"/>
      <c r="K19" s="24"/>
      <c r="L19" s="24"/>
      <c r="M19" s="24">
        <f>M11-M20</f>
        <v>34425</v>
      </c>
      <c r="N19" s="24"/>
      <c r="O19" s="24">
        <f t="shared" si="1"/>
        <v>34425</v>
      </c>
      <c r="P19" s="24"/>
    </row>
    <row r="20" spans="1:16" s="25" customFormat="1" ht="36" customHeight="1">
      <c r="A20" s="22"/>
      <c r="B20" s="23" t="s">
        <v>24</v>
      </c>
      <c r="C20" s="26"/>
      <c r="D20" s="24"/>
      <c r="E20" s="24"/>
      <c r="F20" s="24"/>
      <c r="G20" s="24"/>
      <c r="H20" s="24"/>
      <c r="I20" s="24"/>
      <c r="J20" s="24"/>
      <c r="K20" s="24"/>
      <c r="L20" s="24"/>
      <c r="M20" s="24">
        <v>1778</v>
      </c>
      <c r="N20" s="24"/>
      <c r="O20" s="24">
        <f t="shared" si="1"/>
        <v>1778</v>
      </c>
      <c r="P20" s="24"/>
    </row>
    <row r="21" spans="1:16" s="25" customFormat="1" ht="21.75" customHeight="1">
      <c r="A21" s="22">
        <v>3</v>
      </c>
      <c r="B21" s="23" t="s">
        <v>41</v>
      </c>
      <c r="C21" s="24">
        <f>C22+C23</f>
        <v>70</v>
      </c>
      <c r="D21" s="24">
        <f aca="true" t="shared" si="5" ref="D21:M21">D22+D23</f>
        <v>62</v>
      </c>
      <c r="E21" s="24">
        <f t="shared" si="5"/>
        <v>5748</v>
      </c>
      <c r="F21" s="24">
        <f t="shared" si="5"/>
        <v>1144</v>
      </c>
      <c r="G21" s="24"/>
      <c r="H21" s="24">
        <f t="shared" si="5"/>
        <v>826</v>
      </c>
      <c r="I21" s="24">
        <f t="shared" si="5"/>
        <v>318</v>
      </c>
      <c r="J21" s="24" t="e">
        <f t="shared" si="5"/>
        <v>#VALUE!</v>
      </c>
      <c r="K21" s="24">
        <f t="shared" si="5"/>
        <v>1742</v>
      </c>
      <c r="L21" s="24">
        <f t="shared" si="5"/>
        <v>534</v>
      </c>
      <c r="M21" s="24">
        <f t="shared" si="5"/>
        <v>8024</v>
      </c>
      <c r="N21" s="24">
        <v>8155</v>
      </c>
      <c r="O21" s="24">
        <f t="shared" si="1"/>
        <v>-131</v>
      </c>
      <c r="P21" s="24">
        <v>10104</v>
      </c>
    </row>
    <row r="22" spans="1:16" s="25" customFormat="1" ht="21.75" customHeight="1">
      <c r="A22" s="22" t="s">
        <v>27</v>
      </c>
      <c r="B22" s="23" t="s">
        <v>28</v>
      </c>
      <c r="C22" s="24">
        <v>70</v>
      </c>
      <c r="D22" s="24">
        <v>62</v>
      </c>
      <c r="E22" s="24">
        <v>5748</v>
      </c>
      <c r="F22" s="24">
        <v>1118</v>
      </c>
      <c r="G22" s="24"/>
      <c r="H22" s="24">
        <v>800</v>
      </c>
      <c r="I22" s="24">
        <v>318</v>
      </c>
      <c r="J22" s="24" t="s">
        <v>29</v>
      </c>
      <c r="K22" s="24">
        <v>1742</v>
      </c>
      <c r="L22" s="24"/>
      <c r="M22" s="24">
        <f t="shared" si="3"/>
        <v>7490</v>
      </c>
      <c r="N22" s="24">
        <v>7959</v>
      </c>
      <c r="O22" s="24">
        <f t="shared" si="1"/>
        <v>-469</v>
      </c>
      <c r="P22" s="24"/>
    </row>
    <row r="23" spans="1:16" s="25" customFormat="1" ht="21.75" customHeight="1">
      <c r="A23" s="22" t="s">
        <v>27</v>
      </c>
      <c r="B23" s="23" t="s">
        <v>35</v>
      </c>
      <c r="C23" s="24"/>
      <c r="D23" s="24"/>
      <c r="E23" s="24"/>
      <c r="F23" s="24">
        <v>26</v>
      </c>
      <c r="G23" s="24"/>
      <c r="H23" s="24">
        <v>26</v>
      </c>
      <c r="I23" s="24"/>
      <c r="J23" s="24"/>
      <c r="K23" s="24"/>
      <c r="L23" s="24">
        <v>534</v>
      </c>
      <c r="M23" s="24">
        <f t="shared" si="3"/>
        <v>534</v>
      </c>
      <c r="N23" s="24">
        <v>196</v>
      </c>
      <c r="O23" s="24">
        <f t="shared" si="1"/>
        <v>338</v>
      </c>
      <c r="P23" s="24"/>
    </row>
    <row r="24" spans="1:16" s="25" customFormat="1" ht="21.75" customHeight="1">
      <c r="A24" s="22"/>
      <c r="B24" s="23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f>M21-M25</f>
        <v>7626</v>
      </c>
      <c r="N24" s="24"/>
      <c r="O24" s="24">
        <f t="shared" si="1"/>
        <v>7626</v>
      </c>
      <c r="P24" s="24"/>
    </row>
    <row r="25" spans="1:16" s="25" customFormat="1" ht="36" customHeight="1">
      <c r="A25" s="22"/>
      <c r="B25" s="23" t="s">
        <v>24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>
        <v>398</v>
      </c>
      <c r="N25" s="24"/>
      <c r="O25" s="24">
        <f t="shared" si="1"/>
        <v>398</v>
      </c>
      <c r="P25" s="24"/>
    </row>
    <row r="26" spans="1:16" s="25" customFormat="1" ht="21.75" customHeight="1">
      <c r="A26" s="22">
        <v>4</v>
      </c>
      <c r="B26" s="23" t="s">
        <v>42</v>
      </c>
      <c r="C26" s="24">
        <f>C27+C28</f>
        <v>89</v>
      </c>
      <c r="D26" s="24">
        <f aca="true" t="shared" si="6" ref="D26:M26">D27+D28</f>
        <v>85</v>
      </c>
      <c r="E26" s="24">
        <f t="shared" si="6"/>
        <v>7238</v>
      </c>
      <c r="F26" s="24">
        <f t="shared" si="6"/>
        <v>967</v>
      </c>
      <c r="G26" s="24"/>
      <c r="H26" s="24">
        <f t="shared" si="6"/>
        <v>604</v>
      </c>
      <c r="I26" s="24">
        <f t="shared" si="6"/>
        <v>363</v>
      </c>
      <c r="J26" s="24">
        <f t="shared" si="6"/>
        <v>0</v>
      </c>
      <c r="K26" s="24">
        <f t="shared" si="6"/>
        <v>1301</v>
      </c>
      <c r="L26" s="24">
        <f t="shared" si="6"/>
        <v>1732</v>
      </c>
      <c r="M26" s="24">
        <f t="shared" si="6"/>
        <v>10271</v>
      </c>
      <c r="N26" s="24">
        <v>9892</v>
      </c>
      <c r="O26" s="24">
        <f t="shared" si="1"/>
        <v>379</v>
      </c>
      <c r="P26" s="24"/>
    </row>
    <row r="27" spans="1:16" s="25" customFormat="1" ht="21.75" customHeight="1">
      <c r="A27" s="22" t="s">
        <v>27</v>
      </c>
      <c r="B27" s="23" t="s">
        <v>43</v>
      </c>
      <c r="C27" s="24">
        <v>89</v>
      </c>
      <c r="D27" s="24">
        <v>85</v>
      </c>
      <c r="E27" s="24">
        <v>7238</v>
      </c>
      <c r="F27" s="24">
        <v>872</v>
      </c>
      <c r="G27" s="24"/>
      <c r="H27" s="24">
        <v>509</v>
      </c>
      <c r="I27" s="24">
        <v>363</v>
      </c>
      <c r="J27" s="24"/>
      <c r="K27" s="24">
        <v>1301</v>
      </c>
      <c r="L27" s="24"/>
      <c r="M27" s="24">
        <f t="shared" si="3"/>
        <v>8539</v>
      </c>
      <c r="N27" s="24">
        <v>8632</v>
      </c>
      <c r="O27" s="24">
        <f t="shared" si="1"/>
        <v>-93</v>
      </c>
      <c r="P27" s="24"/>
    </row>
    <row r="28" spans="1:16" s="25" customFormat="1" ht="21.75" customHeight="1">
      <c r="A28" s="22" t="s">
        <v>27</v>
      </c>
      <c r="B28" s="23" t="s">
        <v>44</v>
      </c>
      <c r="C28" s="24"/>
      <c r="D28" s="24"/>
      <c r="E28" s="24"/>
      <c r="F28" s="24">
        <v>95</v>
      </c>
      <c r="G28" s="24"/>
      <c r="H28" s="24">
        <v>95</v>
      </c>
      <c r="I28" s="24"/>
      <c r="J28" s="24"/>
      <c r="K28" s="24"/>
      <c r="L28" s="24">
        <v>1732</v>
      </c>
      <c r="M28" s="24">
        <f t="shared" si="3"/>
        <v>1732</v>
      </c>
      <c r="N28" s="24">
        <v>1260</v>
      </c>
      <c r="O28" s="24">
        <f t="shared" si="1"/>
        <v>472</v>
      </c>
      <c r="P28" s="24"/>
    </row>
    <row r="29" spans="1:16" s="25" customFormat="1" ht="21.75" customHeight="1">
      <c r="A29" s="22" t="s">
        <v>37</v>
      </c>
      <c r="B29" s="23" t="s">
        <v>38</v>
      </c>
      <c r="C29" s="24"/>
      <c r="D29" s="24"/>
      <c r="E29" s="24"/>
      <c r="F29" s="24">
        <v>7</v>
      </c>
      <c r="G29" s="24"/>
      <c r="H29" s="24">
        <v>7</v>
      </c>
      <c r="I29" s="24"/>
      <c r="J29" s="24"/>
      <c r="K29" s="24"/>
      <c r="L29" s="24">
        <v>241</v>
      </c>
      <c r="M29" s="24">
        <f t="shared" si="3"/>
        <v>241</v>
      </c>
      <c r="N29" s="24" t="s">
        <v>39</v>
      </c>
      <c r="O29" s="24"/>
      <c r="P29" s="24"/>
    </row>
    <row r="30" spans="1:16" s="25" customFormat="1" ht="21.75" customHeight="1">
      <c r="A30" s="22" t="s">
        <v>37</v>
      </c>
      <c r="B30" s="23" t="s">
        <v>40</v>
      </c>
      <c r="C30" s="24"/>
      <c r="D30" s="24"/>
      <c r="E30" s="24"/>
      <c r="F30" s="24">
        <v>88</v>
      </c>
      <c r="G30" s="24"/>
      <c r="H30" s="24">
        <v>88</v>
      </c>
      <c r="I30" s="24"/>
      <c r="J30" s="24"/>
      <c r="K30" s="24"/>
      <c r="L30" s="24">
        <v>1491</v>
      </c>
      <c r="M30" s="24">
        <f t="shared" si="3"/>
        <v>1491</v>
      </c>
      <c r="N30" s="24">
        <v>1260</v>
      </c>
      <c r="O30" s="24">
        <f t="shared" si="1"/>
        <v>231</v>
      </c>
      <c r="P30" s="24"/>
    </row>
    <row r="31" spans="1:16" s="25" customFormat="1" ht="21.75" customHeight="1">
      <c r="A31" s="22"/>
      <c r="B31" s="23" t="s">
        <v>23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>
        <f>M26-M32</f>
        <v>9755</v>
      </c>
      <c r="N31" s="24"/>
      <c r="O31" s="24">
        <f t="shared" si="1"/>
        <v>9755</v>
      </c>
      <c r="P31" s="24"/>
    </row>
    <row r="32" spans="1:16" s="25" customFormat="1" ht="36" customHeight="1">
      <c r="A32" s="22"/>
      <c r="B32" s="23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>
        <v>516</v>
      </c>
      <c r="N32" s="24"/>
      <c r="O32" s="24">
        <f t="shared" si="1"/>
        <v>516</v>
      </c>
      <c r="P32" s="24"/>
    </row>
    <row r="33" spans="1:16" s="25" customFormat="1" ht="36" customHeight="1">
      <c r="A33" s="22">
        <v>5</v>
      </c>
      <c r="B33" s="23" t="s">
        <v>45</v>
      </c>
      <c r="C33" s="24">
        <v>52</v>
      </c>
      <c r="D33" s="24">
        <v>48</v>
      </c>
      <c r="E33" s="24">
        <v>5100</v>
      </c>
      <c r="F33" s="24">
        <v>312</v>
      </c>
      <c r="G33" s="24"/>
      <c r="H33" s="24">
        <v>64</v>
      </c>
      <c r="I33" s="24">
        <v>248</v>
      </c>
      <c r="J33" s="24"/>
      <c r="K33" s="24">
        <f>624+300</f>
        <v>924</v>
      </c>
      <c r="L33" s="24"/>
      <c r="M33" s="24">
        <f t="shared" si="3"/>
        <v>6024</v>
      </c>
      <c r="N33" s="24">
        <v>5688</v>
      </c>
      <c r="O33" s="24">
        <f t="shared" si="1"/>
        <v>336</v>
      </c>
      <c r="P33" s="24">
        <v>1389</v>
      </c>
    </row>
    <row r="34" spans="1:16" s="25" customFormat="1" ht="21.75" customHeight="1">
      <c r="A34" s="22"/>
      <c r="B34" s="23" t="s">
        <v>23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>
        <f>M33-M35</f>
        <v>5671</v>
      </c>
      <c r="N34" s="24"/>
      <c r="O34" s="24">
        <f t="shared" si="1"/>
        <v>5671</v>
      </c>
      <c r="P34" s="24"/>
    </row>
    <row r="35" spans="1:16" s="25" customFormat="1" ht="36" customHeight="1">
      <c r="A35" s="22"/>
      <c r="B35" s="23" t="s">
        <v>24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v>353</v>
      </c>
      <c r="N35" s="24"/>
      <c r="O35" s="24">
        <f t="shared" si="1"/>
        <v>353</v>
      </c>
      <c r="P35" s="24"/>
    </row>
    <row r="36" spans="1:16" s="25" customFormat="1" ht="21.75" customHeight="1">
      <c r="A36" s="22">
        <v>6</v>
      </c>
      <c r="B36" s="23" t="s">
        <v>46</v>
      </c>
      <c r="C36" s="24">
        <v>28</v>
      </c>
      <c r="D36" s="24">
        <v>28</v>
      </c>
      <c r="E36" s="24">
        <v>2293</v>
      </c>
      <c r="F36" s="24">
        <v>1257</v>
      </c>
      <c r="G36" s="24"/>
      <c r="H36" s="24"/>
      <c r="I36" s="24">
        <v>1153</v>
      </c>
      <c r="J36" s="24">
        <v>104</v>
      </c>
      <c r="K36" s="24">
        <f>1436+300</f>
        <v>1736</v>
      </c>
      <c r="L36" s="24"/>
      <c r="M36" s="24">
        <f t="shared" si="3"/>
        <v>4029</v>
      </c>
      <c r="N36" s="24">
        <v>3488</v>
      </c>
      <c r="O36" s="24">
        <f t="shared" si="1"/>
        <v>541</v>
      </c>
      <c r="P36" s="24">
        <v>7943</v>
      </c>
    </row>
    <row r="37" spans="1:16" s="25" customFormat="1" ht="21.75" customHeight="1">
      <c r="A37" s="22"/>
      <c r="B37" s="23" t="s">
        <v>23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>
        <f>M36-M38</f>
        <v>3870</v>
      </c>
      <c r="N37" s="24"/>
      <c r="O37" s="24">
        <f t="shared" si="1"/>
        <v>3870</v>
      </c>
      <c r="P37" s="24"/>
    </row>
    <row r="38" spans="1:16" s="25" customFormat="1" ht="36" customHeight="1">
      <c r="A38" s="22"/>
      <c r="B38" s="23" t="s">
        <v>24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>
        <v>159</v>
      </c>
      <c r="N38" s="24"/>
      <c r="O38" s="24">
        <f t="shared" si="1"/>
        <v>159</v>
      </c>
      <c r="P38" s="24"/>
    </row>
    <row r="39" spans="1:16" s="25" customFormat="1" ht="21.75" customHeight="1">
      <c r="A39" s="22">
        <v>7</v>
      </c>
      <c r="B39" s="23" t="s">
        <v>47</v>
      </c>
      <c r="C39" s="24">
        <v>35</v>
      </c>
      <c r="D39" s="24">
        <v>34</v>
      </c>
      <c r="E39" s="24">
        <v>2731</v>
      </c>
      <c r="F39" s="24">
        <v>1979</v>
      </c>
      <c r="G39" s="24"/>
      <c r="H39" s="24"/>
      <c r="I39" s="24">
        <v>1483</v>
      </c>
      <c r="J39" s="24">
        <v>496</v>
      </c>
      <c r="K39" s="24">
        <f>2028+500</f>
        <v>2528</v>
      </c>
      <c r="L39" s="24"/>
      <c r="M39" s="24">
        <f t="shared" si="3"/>
        <v>5259</v>
      </c>
      <c r="N39" s="24">
        <v>4952</v>
      </c>
      <c r="O39" s="24">
        <f t="shared" si="1"/>
        <v>307</v>
      </c>
      <c r="P39" s="24">
        <v>27595</v>
      </c>
    </row>
    <row r="40" spans="1:16" s="25" customFormat="1" ht="21" customHeight="1">
      <c r="A40" s="22"/>
      <c r="B40" s="23" t="s">
        <v>23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>
        <f>M39-M41</f>
        <v>5070</v>
      </c>
      <c r="N40" s="24"/>
      <c r="O40" s="24">
        <f t="shared" si="1"/>
        <v>5070</v>
      </c>
      <c r="P40" s="24"/>
    </row>
    <row r="41" spans="1:16" s="25" customFormat="1" ht="36" customHeight="1">
      <c r="A41" s="22"/>
      <c r="B41" s="23" t="s">
        <v>24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>
        <v>189</v>
      </c>
      <c r="N41" s="24"/>
      <c r="O41" s="24">
        <f t="shared" si="1"/>
        <v>189</v>
      </c>
      <c r="P41" s="24"/>
    </row>
    <row r="42" spans="1:16" s="25" customFormat="1" ht="21.75" customHeight="1">
      <c r="A42" s="22">
        <v>8</v>
      </c>
      <c r="B42" s="23" t="s">
        <v>48</v>
      </c>
      <c r="C42" s="24">
        <v>3</v>
      </c>
      <c r="D42" s="24">
        <v>2</v>
      </c>
      <c r="E42" s="24">
        <v>165</v>
      </c>
      <c r="F42" s="24">
        <v>651</v>
      </c>
      <c r="G42" s="24"/>
      <c r="H42" s="24"/>
      <c r="I42" s="24">
        <v>651</v>
      </c>
      <c r="J42" s="24"/>
      <c r="K42" s="24">
        <f>781+500</f>
        <v>1281</v>
      </c>
      <c r="L42" s="24"/>
      <c r="M42" s="24">
        <f t="shared" si="3"/>
        <v>1446</v>
      </c>
      <c r="N42" s="24">
        <v>1167</v>
      </c>
      <c r="O42" s="24">
        <f t="shared" si="1"/>
        <v>279</v>
      </c>
      <c r="P42" s="24">
        <v>3300</v>
      </c>
    </row>
    <row r="43" spans="1:16" s="25" customFormat="1" ht="21.75" customHeight="1">
      <c r="A43" s="22"/>
      <c r="B43" s="23" t="s">
        <v>23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>
        <f>M42-M44</f>
        <v>1435</v>
      </c>
      <c r="N43" s="24"/>
      <c r="O43" s="24">
        <f t="shared" si="1"/>
        <v>1435</v>
      </c>
      <c r="P43" s="24"/>
    </row>
    <row r="44" spans="1:16" s="25" customFormat="1" ht="36" customHeight="1">
      <c r="A44" s="22"/>
      <c r="B44" s="23" t="s">
        <v>24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>
        <v>11</v>
      </c>
      <c r="N44" s="24"/>
      <c r="O44" s="24">
        <f t="shared" si="1"/>
        <v>11</v>
      </c>
      <c r="P44" s="24"/>
    </row>
    <row r="45" spans="1:16" s="25" customFormat="1" ht="36" customHeight="1">
      <c r="A45" s="22">
        <v>9</v>
      </c>
      <c r="B45" s="23" t="s">
        <v>49</v>
      </c>
      <c r="C45" s="24"/>
      <c r="D45" s="24"/>
      <c r="E45" s="24"/>
      <c r="F45" s="24">
        <v>1201</v>
      </c>
      <c r="G45" s="24"/>
      <c r="H45" s="24">
        <v>179</v>
      </c>
      <c r="I45" s="24">
        <v>578</v>
      </c>
      <c r="J45" s="24">
        <v>445</v>
      </c>
      <c r="K45" s="24">
        <v>1220</v>
      </c>
      <c r="L45" s="24"/>
      <c r="M45" s="24">
        <f t="shared" si="3"/>
        <v>1220</v>
      </c>
      <c r="N45" s="24">
        <v>1138</v>
      </c>
      <c r="O45" s="24">
        <f t="shared" si="1"/>
        <v>82</v>
      </c>
      <c r="P45" s="24"/>
    </row>
    <row r="46" spans="1:16" s="25" customFormat="1" ht="36" customHeight="1">
      <c r="A46" s="22">
        <v>10</v>
      </c>
      <c r="B46" s="23" t="s">
        <v>50</v>
      </c>
      <c r="C46" s="24"/>
      <c r="D46" s="24"/>
      <c r="E46" s="24"/>
      <c r="F46" s="24"/>
      <c r="G46" s="24"/>
      <c r="H46" s="24"/>
      <c r="I46" s="24"/>
      <c r="J46" s="24"/>
      <c r="K46" s="24">
        <v>330</v>
      </c>
      <c r="L46" s="24"/>
      <c r="M46" s="24">
        <f t="shared" si="3"/>
        <v>330</v>
      </c>
      <c r="N46" s="24">
        <v>330</v>
      </c>
      <c r="O46" s="24">
        <f t="shared" si="1"/>
        <v>0</v>
      </c>
      <c r="P46" s="24"/>
    </row>
    <row r="47" spans="1:16" s="25" customFormat="1" ht="21.75" customHeight="1">
      <c r="A47" s="22">
        <v>11</v>
      </c>
      <c r="B47" s="23" t="s">
        <v>51</v>
      </c>
      <c r="C47" s="24"/>
      <c r="D47" s="24"/>
      <c r="E47" s="24"/>
      <c r="F47" s="24"/>
      <c r="G47" s="24"/>
      <c r="H47" s="24"/>
      <c r="I47" s="24"/>
      <c r="J47" s="24"/>
      <c r="K47" s="24">
        <v>300</v>
      </c>
      <c r="L47" s="24"/>
      <c r="M47" s="24">
        <f t="shared" si="3"/>
        <v>300</v>
      </c>
      <c r="N47" s="24">
        <v>300</v>
      </c>
      <c r="O47" s="24">
        <f t="shared" si="1"/>
        <v>0</v>
      </c>
      <c r="P47" s="24"/>
    </row>
    <row r="48" spans="1:16" s="25" customFormat="1" ht="21.75" customHeight="1">
      <c r="A48" s="22"/>
      <c r="B48" s="23" t="s">
        <v>52</v>
      </c>
      <c r="C48" s="24"/>
      <c r="D48" s="24"/>
      <c r="E48" s="24"/>
      <c r="F48" s="24"/>
      <c r="G48" s="24"/>
      <c r="H48" s="24"/>
      <c r="I48" s="24"/>
      <c r="J48" s="24"/>
      <c r="K48" s="24">
        <v>300</v>
      </c>
      <c r="L48" s="24"/>
      <c r="M48" s="24">
        <f t="shared" si="3"/>
        <v>300</v>
      </c>
      <c r="N48" s="24"/>
      <c r="O48" s="24">
        <f t="shared" si="1"/>
        <v>300</v>
      </c>
      <c r="P48" s="24"/>
    </row>
    <row r="49" spans="1:16" s="25" customFormat="1" ht="21.75" customHeight="1">
      <c r="A49" s="22">
        <v>12</v>
      </c>
      <c r="B49" s="23" t="s">
        <v>53</v>
      </c>
      <c r="C49" s="24">
        <f>SUM(C50:C51)</f>
        <v>0</v>
      </c>
      <c r="D49" s="24">
        <f aca="true" t="shared" si="7" ref="D49:M49">SUM(D50:D51)</f>
        <v>0</v>
      </c>
      <c r="E49" s="24">
        <f t="shared" si="7"/>
        <v>0</v>
      </c>
      <c r="F49" s="24">
        <f t="shared" si="7"/>
        <v>691</v>
      </c>
      <c r="G49" s="24"/>
      <c r="H49" s="24"/>
      <c r="I49" s="24">
        <f t="shared" si="7"/>
        <v>691</v>
      </c>
      <c r="J49" s="24">
        <f t="shared" si="7"/>
        <v>0</v>
      </c>
      <c r="K49" s="24">
        <f t="shared" si="7"/>
        <v>859</v>
      </c>
      <c r="L49" s="24">
        <f t="shared" si="7"/>
        <v>0</v>
      </c>
      <c r="M49" s="24">
        <f t="shared" si="7"/>
        <v>859</v>
      </c>
      <c r="N49" s="24">
        <v>930</v>
      </c>
      <c r="O49" s="24">
        <f t="shared" si="1"/>
        <v>-71</v>
      </c>
      <c r="P49" s="24"/>
    </row>
    <row r="50" spans="1:16" s="29" customFormat="1" ht="36" customHeight="1">
      <c r="A50" s="22"/>
      <c r="B50" s="23" t="s">
        <v>54</v>
      </c>
      <c r="C50" s="28"/>
      <c r="D50" s="28"/>
      <c r="E50" s="28"/>
      <c r="F50" s="24">
        <v>691</v>
      </c>
      <c r="G50" s="28"/>
      <c r="H50" s="28"/>
      <c r="I50" s="28">
        <v>691</v>
      </c>
      <c r="J50" s="28"/>
      <c r="K50" s="28">
        <v>829</v>
      </c>
      <c r="L50" s="24"/>
      <c r="M50" s="24">
        <f t="shared" si="3"/>
        <v>829</v>
      </c>
      <c r="N50" s="24">
        <v>900</v>
      </c>
      <c r="O50" s="24">
        <f t="shared" si="1"/>
        <v>-71</v>
      </c>
      <c r="P50" s="24"/>
    </row>
    <row r="51" spans="1:16" s="29" customFormat="1" ht="21.75" customHeight="1">
      <c r="A51" s="22"/>
      <c r="B51" s="23" t="s">
        <v>55</v>
      </c>
      <c r="C51" s="24"/>
      <c r="D51" s="28"/>
      <c r="E51" s="28"/>
      <c r="F51" s="28"/>
      <c r="G51" s="28"/>
      <c r="H51" s="28"/>
      <c r="I51" s="28"/>
      <c r="J51" s="28"/>
      <c r="K51" s="28">
        <v>30</v>
      </c>
      <c r="L51" s="28"/>
      <c r="M51" s="24">
        <f t="shared" si="3"/>
        <v>30</v>
      </c>
      <c r="N51" s="24">
        <v>30</v>
      </c>
      <c r="O51" s="24">
        <f t="shared" si="1"/>
        <v>0</v>
      </c>
      <c r="P51" s="24"/>
    </row>
    <row r="52" spans="1:16" s="25" customFormat="1" ht="36" customHeight="1">
      <c r="A52" s="22">
        <v>13</v>
      </c>
      <c r="B52" s="23" t="s">
        <v>56</v>
      </c>
      <c r="C52" s="24"/>
      <c r="D52" s="24"/>
      <c r="E52" s="24"/>
      <c r="F52" s="24"/>
      <c r="G52" s="24"/>
      <c r="H52" s="30"/>
      <c r="I52" s="24"/>
      <c r="J52" s="24"/>
      <c r="K52" s="24">
        <v>30</v>
      </c>
      <c r="L52" s="24"/>
      <c r="M52" s="24">
        <f t="shared" si="3"/>
        <v>30</v>
      </c>
      <c r="N52" s="24">
        <v>30</v>
      </c>
      <c r="O52" s="24">
        <f t="shared" si="1"/>
        <v>0</v>
      </c>
      <c r="P52" s="24"/>
    </row>
    <row r="53" spans="1:16" s="25" customFormat="1" ht="21.75" customHeight="1">
      <c r="A53" s="22">
        <v>14</v>
      </c>
      <c r="B53" s="23" t="s">
        <v>57</v>
      </c>
      <c r="C53" s="24"/>
      <c r="D53" s="24"/>
      <c r="E53" s="24"/>
      <c r="F53" s="24"/>
      <c r="G53" s="24"/>
      <c r="H53" s="24"/>
      <c r="I53" s="24"/>
      <c r="J53" s="24"/>
      <c r="K53" s="24">
        <v>3860</v>
      </c>
      <c r="L53" s="24"/>
      <c r="M53" s="24">
        <f t="shared" si="3"/>
        <v>3860</v>
      </c>
      <c r="N53" s="24">
        <v>2860</v>
      </c>
      <c r="O53" s="24">
        <f t="shared" si="1"/>
        <v>1000</v>
      </c>
      <c r="P53" s="24"/>
    </row>
    <row r="54" spans="1:16" s="25" customFormat="1" ht="36" customHeight="1">
      <c r="A54" s="22">
        <v>15</v>
      </c>
      <c r="B54" s="23" t="s">
        <v>58</v>
      </c>
      <c r="C54" s="24"/>
      <c r="D54" s="24"/>
      <c r="E54" s="24"/>
      <c r="F54" s="24"/>
      <c r="G54" s="24"/>
      <c r="H54" s="24"/>
      <c r="I54" s="24"/>
      <c r="J54" s="24"/>
      <c r="K54" s="24">
        <v>40</v>
      </c>
      <c r="L54" s="24"/>
      <c r="M54" s="24">
        <f t="shared" si="3"/>
        <v>40</v>
      </c>
      <c r="N54" s="24">
        <v>40</v>
      </c>
      <c r="O54" s="24">
        <f t="shared" si="1"/>
        <v>0</v>
      </c>
      <c r="P54" s="24"/>
    </row>
    <row r="55" spans="1:16" s="25" customFormat="1" ht="21.75" customHeight="1">
      <c r="A55" s="22">
        <v>16</v>
      </c>
      <c r="B55" s="23" t="s">
        <v>59</v>
      </c>
      <c r="C55" s="24"/>
      <c r="D55" s="24"/>
      <c r="E55" s="24"/>
      <c r="F55" s="24"/>
      <c r="G55" s="24"/>
      <c r="H55" s="24"/>
      <c r="I55" s="24"/>
      <c r="J55" s="24"/>
      <c r="K55" s="24">
        <v>30</v>
      </c>
      <c r="L55" s="24"/>
      <c r="M55" s="24">
        <f t="shared" si="3"/>
        <v>30</v>
      </c>
      <c r="N55" s="24">
        <v>30</v>
      </c>
      <c r="O55" s="24">
        <f t="shared" si="1"/>
        <v>0</v>
      </c>
      <c r="P55" s="24"/>
    </row>
    <row r="56" spans="1:16" s="25" customFormat="1" ht="21.75" customHeight="1">
      <c r="A56" s="22">
        <v>17</v>
      </c>
      <c r="B56" s="23" t="s">
        <v>60</v>
      </c>
      <c r="C56" s="24"/>
      <c r="D56" s="24"/>
      <c r="E56" s="24"/>
      <c r="F56" s="24"/>
      <c r="G56" s="24"/>
      <c r="H56" s="24"/>
      <c r="I56" s="24"/>
      <c r="J56" s="24"/>
      <c r="K56" s="24">
        <v>30</v>
      </c>
      <c r="L56" s="24"/>
      <c r="M56" s="24">
        <f t="shared" si="3"/>
        <v>30</v>
      </c>
      <c r="N56" s="24">
        <v>30</v>
      </c>
      <c r="O56" s="24">
        <f t="shared" si="1"/>
        <v>0</v>
      </c>
      <c r="P56" s="24"/>
    </row>
    <row r="57" spans="1:16" s="25" customFormat="1" ht="21.75" customHeight="1">
      <c r="A57" s="22">
        <v>18</v>
      </c>
      <c r="B57" s="23" t="s">
        <v>61</v>
      </c>
      <c r="C57" s="24"/>
      <c r="D57" s="24"/>
      <c r="E57" s="24"/>
      <c r="F57" s="24"/>
      <c r="G57" s="24"/>
      <c r="H57" s="24"/>
      <c r="I57" s="24"/>
      <c r="J57" s="24"/>
      <c r="K57" s="24">
        <v>40</v>
      </c>
      <c r="L57" s="24"/>
      <c r="M57" s="24">
        <f t="shared" si="3"/>
        <v>40</v>
      </c>
      <c r="N57" s="24">
        <v>40</v>
      </c>
      <c r="O57" s="24">
        <f t="shared" si="1"/>
        <v>0</v>
      </c>
      <c r="P57" s="24"/>
    </row>
    <row r="58" spans="1:16" s="25" customFormat="1" ht="21.75" customHeight="1">
      <c r="A58" s="22">
        <v>19</v>
      </c>
      <c r="B58" s="23" t="s">
        <v>62</v>
      </c>
      <c r="C58" s="24"/>
      <c r="D58" s="24"/>
      <c r="E58" s="24"/>
      <c r="F58" s="24"/>
      <c r="G58" s="24"/>
      <c r="H58" s="24"/>
      <c r="I58" s="24"/>
      <c r="J58" s="24"/>
      <c r="K58" s="24">
        <v>400</v>
      </c>
      <c r="L58" s="24"/>
      <c r="M58" s="24">
        <f t="shared" si="3"/>
        <v>400</v>
      </c>
      <c r="N58" s="24">
        <v>400</v>
      </c>
      <c r="O58" s="24">
        <f t="shared" si="1"/>
        <v>0</v>
      </c>
      <c r="P58" s="24"/>
    </row>
    <row r="59" spans="1:16" s="25" customFormat="1" ht="21.75" customHeight="1">
      <c r="A59" s="22">
        <v>20</v>
      </c>
      <c r="B59" s="23" t="s">
        <v>63</v>
      </c>
      <c r="C59" s="24"/>
      <c r="D59" s="24"/>
      <c r="E59" s="24"/>
      <c r="F59" s="24"/>
      <c r="G59" s="24"/>
      <c r="H59" s="24"/>
      <c r="I59" s="24"/>
      <c r="J59" s="24"/>
      <c r="K59" s="24">
        <v>40</v>
      </c>
      <c r="L59" s="24"/>
      <c r="M59" s="24">
        <f t="shared" si="3"/>
        <v>40</v>
      </c>
      <c r="N59" s="24">
        <v>150</v>
      </c>
      <c r="O59" s="24">
        <f t="shared" si="1"/>
        <v>-110</v>
      </c>
      <c r="P59" s="24"/>
    </row>
    <row r="60" spans="1:16" s="25" customFormat="1" ht="21.75" customHeight="1">
      <c r="A60" s="22">
        <v>21</v>
      </c>
      <c r="B60" s="23" t="s">
        <v>64</v>
      </c>
      <c r="C60" s="24"/>
      <c r="D60" s="24"/>
      <c r="E60" s="24"/>
      <c r="F60" s="24"/>
      <c r="G60" s="24"/>
      <c r="H60" s="24"/>
      <c r="I60" s="24"/>
      <c r="J60" s="24"/>
      <c r="K60" s="24">
        <v>40</v>
      </c>
      <c r="L60" s="24"/>
      <c r="M60" s="24">
        <f t="shared" si="3"/>
        <v>40</v>
      </c>
      <c r="N60" s="24">
        <v>40</v>
      </c>
      <c r="O60" s="24">
        <f t="shared" si="1"/>
        <v>0</v>
      </c>
      <c r="P60" s="24"/>
    </row>
    <row r="61" spans="1:16" s="25" customFormat="1" ht="21.75" customHeight="1">
      <c r="A61" s="22">
        <v>22</v>
      </c>
      <c r="B61" s="23" t="s">
        <v>65</v>
      </c>
      <c r="C61" s="24"/>
      <c r="D61" s="24"/>
      <c r="E61" s="24"/>
      <c r="F61" s="24"/>
      <c r="G61" s="24"/>
      <c r="H61" s="24"/>
      <c r="I61" s="24"/>
      <c r="J61" s="24"/>
      <c r="K61" s="24">
        <v>40</v>
      </c>
      <c r="L61" s="24"/>
      <c r="M61" s="24">
        <f t="shared" si="3"/>
        <v>40</v>
      </c>
      <c r="N61" s="24">
        <v>40</v>
      </c>
      <c r="O61" s="24">
        <f t="shared" si="1"/>
        <v>0</v>
      </c>
      <c r="P61" s="24"/>
    </row>
    <row r="62" spans="1:16" s="25" customFormat="1" ht="21.75" customHeight="1">
      <c r="A62" s="22">
        <v>23</v>
      </c>
      <c r="B62" s="23" t="s">
        <v>66</v>
      </c>
      <c r="C62" s="24"/>
      <c r="D62" s="24"/>
      <c r="E62" s="24"/>
      <c r="F62" s="24"/>
      <c r="G62" s="24"/>
      <c r="H62" s="24"/>
      <c r="I62" s="24"/>
      <c r="J62" s="24"/>
      <c r="K62" s="24">
        <v>40</v>
      </c>
      <c r="L62" s="24"/>
      <c r="M62" s="24">
        <f t="shared" si="3"/>
        <v>40</v>
      </c>
      <c r="N62" s="24">
        <v>40</v>
      </c>
      <c r="O62" s="24">
        <f t="shared" si="1"/>
        <v>0</v>
      </c>
      <c r="P62" s="24"/>
    </row>
    <row r="63" spans="1:16" s="25" customFormat="1" ht="21.75" customHeight="1">
      <c r="A63" s="22">
        <v>24</v>
      </c>
      <c r="B63" s="23" t="s">
        <v>67</v>
      </c>
      <c r="C63" s="24"/>
      <c r="D63" s="24"/>
      <c r="E63" s="24"/>
      <c r="F63" s="24"/>
      <c r="G63" s="24"/>
      <c r="H63" s="24"/>
      <c r="I63" s="24"/>
      <c r="J63" s="24"/>
      <c r="K63" s="24">
        <v>50</v>
      </c>
      <c r="L63" s="24"/>
      <c r="M63" s="24">
        <f t="shared" si="3"/>
        <v>50</v>
      </c>
      <c r="N63" s="24">
        <v>100</v>
      </c>
      <c r="O63" s="24">
        <f t="shared" si="1"/>
        <v>-50</v>
      </c>
      <c r="P63" s="24"/>
    </row>
    <row r="64" spans="1:16" s="25" customFormat="1" ht="21.75" customHeight="1">
      <c r="A64" s="22">
        <v>25</v>
      </c>
      <c r="B64" s="23" t="s">
        <v>68</v>
      </c>
      <c r="C64" s="24"/>
      <c r="D64" s="24"/>
      <c r="E64" s="24"/>
      <c r="F64" s="24"/>
      <c r="G64" s="24"/>
      <c r="H64" s="24"/>
      <c r="I64" s="24"/>
      <c r="J64" s="24"/>
      <c r="K64" s="24">
        <v>30</v>
      </c>
      <c r="L64" s="24"/>
      <c r="M64" s="24">
        <f t="shared" si="3"/>
        <v>30</v>
      </c>
      <c r="N64" s="24">
        <v>30</v>
      </c>
      <c r="O64" s="24">
        <f t="shared" si="1"/>
        <v>0</v>
      </c>
      <c r="P64" s="24"/>
    </row>
    <row r="65" spans="1:16" s="25" customFormat="1" ht="36" customHeight="1">
      <c r="A65" s="22">
        <v>26</v>
      </c>
      <c r="B65" s="23" t="s">
        <v>69</v>
      </c>
      <c r="C65" s="24"/>
      <c r="D65" s="24"/>
      <c r="E65" s="24"/>
      <c r="F65" s="24"/>
      <c r="G65" s="24"/>
      <c r="H65" s="24"/>
      <c r="I65" s="24"/>
      <c r="J65" s="24"/>
      <c r="K65" s="24">
        <v>30</v>
      </c>
      <c r="L65" s="24"/>
      <c r="M65" s="24">
        <f t="shared" si="3"/>
        <v>30</v>
      </c>
      <c r="N65" s="24">
        <v>30</v>
      </c>
      <c r="O65" s="24">
        <f t="shared" si="1"/>
        <v>0</v>
      </c>
      <c r="P65" s="24"/>
    </row>
    <row r="66" spans="1:16" s="25" customFormat="1" ht="21.75" customHeight="1">
      <c r="A66" s="22">
        <v>27</v>
      </c>
      <c r="B66" s="23" t="s">
        <v>70</v>
      </c>
      <c r="C66" s="24"/>
      <c r="D66" s="24"/>
      <c r="E66" s="24"/>
      <c r="F66" s="24"/>
      <c r="G66" s="24"/>
      <c r="H66" s="24"/>
      <c r="I66" s="24"/>
      <c r="J66" s="24"/>
      <c r="K66" s="24">
        <v>80</v>
      </c>
      <c r="L66" s="24"/>
      <c r="M66" s="24">
        <f t="shared" si="3"/>
        <v>80</v>
      </c>
      <c r="N66" s="24">
        <v>40</v>
      </c>
      <c r="O66" s="24">
        <f t="shared" si="1"/>
        <v>40</v>
      </c>
      <c r="P66" s="24"/>
    </row>
    <row r="67" spans="1:16" s="25" customFormat="1" ht="21.75" customHeight="1">
      <c r="A67" s="22">
        <v>28</v>
      </c>
      <c r="B67" s="23" t="s">
        <v>71</v>
      </c>
      <c r="C67" s="24"/>
      <c r="D67" s="24"/>
      <c r="E67" s="24"/>
      <c r="F67" s="24"/>
      <c r="G67" s="24"/>
      <c r="H67" s="24"/>
      <c r="I67" s="24"/>
      <c r="J67" s="24"/>
      <c r="K67" s="24">
        <v>150</v>
      </c>
      <c r="L67" s="24"/>
      <c r="M67" s="24">
        <f t="shared" si="3"/>
        <v>150</v>
      </c>
      <c r="N67" s="24">
        <v>30</v>
      </c>
      <c r="O67" s="24">
        <f t="shared" si="1"/>
        <v>120</v>
      </c>
      <c r="P67" s="24"/>
    </row>
    <row r="68" spans="1:16" s="25" customFormat="1" ht="21.75" customHeight="1">
      <c r="A68" s="22">
        <v>29</v>
      </c>
      <c r="B68" s="23" t="s">
        <v>72</v>
      </c>
      <c r="C68" s="24"/>
      <c r="D68" s="24"/>
      <c r="E68" s="24"/>
      <c r="F68" s="24"/>
      <c r="G68" s="24"/>
      <c r="H68" s="24"/>
      <c r="I68" s="24"/>
      <c r="J68" s="24">
        <f>SUM(J69:J71)</f>
        <v>0</v>
      </c>
      <c r="K68" s="24">
        <f>SUM(K69:K71)</f>
        <v>650</v>
      </c>
      <c r="L68" s="24">
        <f>SUM(L69:L71)</f>
        <v>0</v>
      </c>
      <c r="M68" s="24">
        <f>SUM(M69:M71)</f>
        <v>650</v>
      </c>
      <c r="N68" s="24">
        <v>550</v>
      </c>
      <c r="O68" s="24">
        <f t="shared" si="1"/>
        <v>100</v>
      </c>
      <c r="P68" s="24"/>
    </row>
    <row r="69" spans="1:16" s="25" customFormat="1" ht="36" customHeight="1">
      <c r="A69" s="22"/>
      <c r="B69" s="23" t="s">
        <v>73</v>
      </c>
      <c r="C69" s="24"/>
      <c r="D69" s="24"/>
      <c r="E69" s="24"/>
      <c r="F69" s="24"/>
      <c r="G69" s="24"/>
      <c r="H69" s="24"/>
      <c r="I69" s="24"/>
      <c r="J69" s="24"/>
      <c r="K69" s="24">
        <v>250</v>
      </c>
      <c r="L69" s="24"/>
      <c r="M69" s="24">
        <f t="shared" si="3"/>
        <v>250</v>
      </c>
      <c r="N69" s="24">
        <v>250</v>
      </c>
      <c r="O69" s="24">
        <f t="shared" si="1"/>
        <v>0</v>
      </c>
      <c r="P69" s="24"/>
    </row>
    <row r="70" spans="1:16" s="25" customFormat="1" ht="36" customHeight="1">
      <c r="A70" s="22"/>
      <c r="B70" s="23" t="s">
        <v>74</v>
      </c>
      <c r="C70" s="24"/>
      <c r="D70" s="24"/>
      <c r="E70" s="24"/>
      <c r="F70" s="24"/>
      <c r="G70" s="24"/>
      <c r="H70" s="24"/>
      <c r="I70" s="24"/>
      <c r="J70" s="24"/>
      <c r="K70" s="24">
        <v>200</v>
      </c>
      <c r="L70" s="24"/>
      <c r="M70" s="24">
        <f t="shared" si="3"/>
        <v>200</v>
      </c>
      <c r="N70" s="24">
        <v>300</v>
      </c>
      <c r="O70" s="24">
        <f t="shared" si="1"/>
        <v>-100</v>
      </c>
      <c r="P70" s="24"/>
    </row>
    <row r="71" spans="1:16" s="25" customFormat="1" ht="36" customHeight="1">
      <c r="A71" s="22"/>
      <c r="B71" s="23" t="s">
        <v>75</v>
      </c>
      <c r="C71" s="24"/>
      <c r="D71" s="24"/>
      <c r="E71" s="24"/>
      <c r="F71" s="24"/>
      <c r="G71" s="24"/>
      <c r="H71" s="24"/>
      <c r="I71" s="24"/>
      <c r="J71" s="24"/>
      <c r="K71" s="24">
        <v>200</v>
      </c>
      <c r="L71" s="24"/>
      <c r="M71" s="24">
        <f t="shared" si="3"/>
        <v>200</v>
      </c>
      <c r="N71" s="24"/>
      <c r="O71" s="24">
        <f t="shared" si="1"/>
        <v>200</v>
      </c>
      <c r="P71" s="24"/>
    </row>
    <row r="72" spans="1:16" s="25" customFormat="1" ht="21.75" customHeight="1">
      <c r="A72" s="22">
        <v>30</v>
      </c>
      <c r="B72" s="23" t="s">
        <v>76</v>
      </c>
      <c r="C72" s="24"/>
      <c r="D72" s="24"/>
      <c r="E72" s="24"/>
      <c r="F72" s="24"/>
      <c r="G72" s="24"/>
      <c r="H72" s="24"/>
      <c r="I72" s="24"/>
      <c r="J72" s="24"/>
      <c r="K72" s="24">
        <v>30</v>
      </c>
      <c r="L72" s="24"/>
      <c r="M72" s="24">
        <f t="shared" si="3"/>
        <v>30</v>
      </c>
      <c r="N72" s="24">
        <v>30</v>
      </c>
      <c r="O72" s="24">
        <f t="shared" si="1"/>
        <v>0</v>
      </c>
      <c r="P72" s="24"/>
    </row>
    <row r="73" spans="1:16" s="25" customFormat="1" ht="21.75" customHeight="1">
      <c r="A73" s="22">
        <v>31</v>
      </c>
      <c r="B73" s="23" t="s">
        <v>77</v>
      </c>
      <c r="C73" s="24"/>
      <c r="D73" s="24"/>
      <c r="E73" s="24"/>
      <c r="F73" s="24"/>
      <c r="G73" s="24"/>
      <c r="H73" s="24"/>
      <c r="I73" s="24"/>
      <c r="J73" s="24"/>
      <c r="K73" s="24">
        <v>40</v>
      </c>
      <c r="L73" s="24"/>
      <c r="M73" s="24">
        <f t="shared" si="3"/>
        <v>40</v>
      </c>
      <c r="N73" s="24">
        <v>40</v>
      </c>
      <c r="O73" s="24">
        <f aca="true" t="shared" si="8" ref="O73:O91">M73-N73</f>
        <v>0</v>
      </c>
      <c r="P73" s="24"/>
    </row>
    <row r="74" spans="1:16" s="25" customFormat="1" ht="21.75" customHeight="1">
      <c r="A74" s="22">
        <v>32</v>
      </c>
      <c r="B74" s="23" t="s">
        <v>78</v>
      </c>
      <c r="C74" s="24"/>
      <c r="D74" s="24"/>
      <c r="E74" s="24"/>
      <c r="F74" s="24"/>
      <c r="G74" s="24"/>
      <c r="H74" s="24"/>
      <c r="I74" s="24"/>
      <c r="J74" s="24"/>
      <c r="K74" s="24">
        <v>30</v>
      </c>
      <c r="L74" s="24"/>
      <c r="M74" s="24">
        <f t="shared" si="3"/>
        <v>30</v>
      </c>
      <c r="N74" s="24">
        <v>30</v>
      </c>
      <c r="O74" s="24">
        <f t="shared" si="8"/>
        <v>0</v>
      </c>
      <c r="P74" s="24"/>
    </row>
    <row r="75" spans="1:16" s="25" customFormat="1" ht="21.75" customHeight="1">
      <c r="A75" s="22">
        <v>33</v>
      </c>
      <c r="B75" s="23" t="s">
        <v>79</v>
      </c>
      <c r="C75" s="24"/>
      <c r="D75" s="24"/>
      <c r="E75" s="24"/>
      <c r="F75" s="24"/>
      <c r="G75" s="24"/>
      <c r="H75" s="24"/>
      <c r="I75" s="24"/>
      <c r="J75" s="24"/>
      <c r="K75" s="24">
        <v>30</v>
      </c>
      <c r="L75" s="31"/>
      <c r="M75" s="24">
        <f t="shared" si="3"/>
        <v>30</v>
      </c>
      <c r="N75" s="24">
        <v>30</v>
      </c>
      <c r="O75" s="24">
        <f t="shared" si="8"/>
        <v>0</v>
      </c>
      <c r="P75" s="24"/>
    </row>
    <row r="76" spans="1:16" s="25" customFormat="1" ht="36" customHeight="1">
      <c r="A76" s="22">
        <v>34</v>
      </c>
      <c r="B76" s="23" t="s">
        <v>80</v>
      </c>
      <c r="C76" s="24"/>
      <c r="D76" s="24"/>
      <c r="E76" s="24"/>
      <c r="F76" s="24"/>
      <c r="G76" s="24"/>
      <c r="H76" s="24"/>
      <c r="I76" s="24"/>
      <c r="J76" s="24"/>
      <c r="K76" s="24">
        <v>400</v>
      </c>
      <c r="L76" s="24"/>
      <c r="M76" s="24">
        <f aca="true" t="shared" si="9" ref="M76:M91">E76+K76+L76</f>
        <v>400</v>
      </c>
      <c r="N76" s="24">
        <v>400</v>
      </c>
      <c r="O76" s="24">
        <f t="shared" si="8"/>
        <v>0</v>
      </c>
      <c r="P76" s="24"/>
    </row>
    <row r="77" spans="1:16" s="25" customFormat="1" ht="36" customHeight="1">
      <c r="A77" s="22">
        <v>35</v>
      </c>
      <c r="B77" s="23" t="s">
        <v>81</v>
      </c>
      <c r="C77" s="24"/>
      <c r="D77" s="24"/>
      <c r="E77" s="24"/>
      <c r="F77" s="24"/>
      <c r="G77" s="24"/>
      <c r="H77" s="24"/>
      <c r="I77" s="24"/>
      <c r="J77" s="24"/>
      <c r="K77" s="24">
        <v>400</v>
      </c>
      <c r="L77" s="24"/>
      <c r="M77" s="24">
        <f t="shared" si="9"/>
        <v>400</v>
      </c>
      <c r="N77" s="24">
        <v>300</v>
      </c>
      <c r="O77" s="24">
        <f t="shared" si="8"/>
        <v>100</v>
      </c>
      <c r="P77" s="24"/>
    </row>
    <row r="78" spans="1:16" s="25" customFormat="1" ht="21.75" customHeight="1">
      <c r="A78" s="22">
        <v>36</v>
      </c>
      <c r="B78" s="23" t="s">
        <v>82</v>
      </c>
      <c r="C78" s="24"/>
      <c r="D78" s="24"/>
      <c r="E78" s="24"/>
      <c r="F78" s="24"/>
      <c r="G78" s="24"/>
      <c r="H78" s="24"/>
      <c r="I78" s="24"/>
      <c r="J78" s="24"/>
      <c r="K78" s="24">
        <v>100</v>
      </c>
      <c r="L78" s="24"/>
      <c r="M78" s="24">
        <f t="shared" si="9"/>
        <v>100</v>
      </c>
      <c r="N78" s="24">
        <v>100</v>
      </c>
      <c r="O78" s="24">
        <f t="shared" si="8"/>
        <v>0</v>
      </c>
      <c r="P78" s="24"/>
    </row>
    <row r="79" spans="1:16" s="25" customFormat="1" ht="21.75" customHeight="1">
      <c r="A79" s="22">
        <v>37</v>
      </c>
      <c r="B79" s="23" t="s">
        <v>83</v>
      </c>
      <c r="C79" s="24"/>
      <c r="D79" s="24"/>
      <c r="E79" s="24"/>
      <c r="F79" s="24"/>
      <c r="G79" s="24"/>
      <c r="H79" s="24"/>
      <c r="I79" s="24"/>
      <c r="J79" s="24"/>
      <c r="K79" s="24">
        <v>300</v>
      </c>
      <c r="L79" s="24"/>
      <c r="M79" s="24">
        <f t="shared" si="9"/>
        <v>300</v>
      </c>
      <c r="N79" s="24">
        <v>300</v>
      </c>
      <c r="O79" s="24">
        <f t="shared" si="8"/>
        <v>0</v>
      </c>
      <c r="P79" s="24"/>
    </row>
    <row r="80" spans="1:16" s="25" customFormat="1" ht="21.75" customHeight="1">
      <c r="A80" s="22">
        <v>38</v>
      </c>
      <c r="B80" s="23" t="s">
        <v>84</v>
      </c>
      <c r="C80" s="24"/>
      <c r="D80" s="24"/>
      <c r="E80" s="24"/>
      <c r="F80" s="24"/>
      <c r="G80" s="24"/>
      <c r="H80" s="24"/>
      <c r="I80" s="24"/>
      <c r="J80" s="24"/>
      <c r="K80" s="24">
        <v>40</v>
      </c>
      <c r="L80" s="24"/>
      <c r="M80" s="24">
        <f t="shared" si="9"/>
        <v>40</v>
      </c>
      <c r="N80" s="24">
        <v>40</v>
      </c>
      <c r="O80" s="24">
        <f t="shared" si="8"/>
        <v>0</v>
      </c>
      <c r="P80" s="24"/>
    </row>
    <row r="81" spans="1:16" s="25" customFormat="1" ht="21.75" customHeight="1">
      <c r="A81" s="22">
        <v>39</v>
      </c>
      <c r="B81" s="23" t="s">
        <v>85</v>
      </c>
      <c r="C81" s="24"/>
      <c r="D81" s="24"/>
      <c r="E81" s="24"/>
      <c r="F81" s="24"/>
      <c r="G81" s="24"/>
      <c r="H81" s="24"/>
      <c r="I81" s="24"/>
      <c r="J81" s="24"/>
      <c r="K81" s="24">
        <v>40</v>
      </c>
      <c r="L81" s="24"/>
      <c r="M81" s="24">
        <f t="shared" si="9"/>
        <v>40</v>
      </c>
      <c r="N81" s="24">
        <v>40</v>
      </c>
      <c r="O81" s="24">
        <f t="shared" si="8"/>
        <v>0</v>
      </c>
      <c r="P81" s="24"/>
    </row>
    <row r="82" spans="1:16" s="25" customFormat="1" ht="21.75" customHeight="1">
      <c r="A82" s="22">
        <v>40</v>
      </c>
      <c r="B82" s="23" t="s">
        <v>86</v>
      </c>
      <c r="C82" s="24"/>
      <c r="D82" s="24"/>
      <c r="E82" s="24"/>
      <c r="F82" s="24"/>
      <c r="G82" s="24"/>
      <c r="H82" s="24"/>
      <c r="I82" s="24"/>
      <c r="J82" s="24"/>
      <c r="K82" s="24">
        <v>150</v>
      </c>
      <c r="L82" s="24"/>
      <c r="M82" s="24">
        <f t="shared" si="9"/>
        <v>150</v>
      </c>
      <c r="N82" s="24">
        <v>150</v>
      </c>
      <c r="O82" s="24">
        <f t="shared" si="8"/>
        <v>0</v>
      </c>
      <c r="P82" s="24"/>
    </row>
    <row r="83" spans="1:16" s="25" customFormat="1" ht="21.75" customHeight="1">
      <c r="A83" s="22">
        <v>41</v>
      </c>
      <c r="B83" s="23" t="s">
        <v>87</v>
      </c>
      <c r="C83" s="24"/>
      <c r="D83" s="24"/>
      <c r="E83" s="24"/>
      <c r="F83" s="24"/>
      <c r="G83" s="24"/>
      <c r="H83" s="24"/>
      <c r="I83" s="24"/>
      <c r="J83" s="24"/>
      <c r="K83" s="24">
        <v>30</v>
      </c>
      <c r="L83" s="24"/>
      <c r="M83" s="24">
        <f t="shared" si="9"/>
        <v>30</v>
      </c>
      <c r="N83" s="24">
        <v>30</v>
      </c>
      <c r="O83" s="24">
        <f t="shared" si="8"/>
        <v>0</v>
      </c>
      <c r="P83" s="24"/>
    </row>
    <row r="84" spans="1:16" s="25" customFormat="1" ht="21.75" customHeight="1">
      <c r="A84" s="22">
        <v>42</v>
      </c>
      <c r="B84" s="23" t="s">
        <v>88</v>
      </c>
      <c r="C84" s="24"/>
      <c r="D84" s="24"/>
      <c r="E84" s="24"/>
      <c r="F84" s="24"/>
      <c r="G84" s="24"/>
      <c r="H84" s="24"/>
      <c r="I84" s="24"/>
      <c r="J84" s="24"/>
      <c r="K84" s="24">
        <v>30</v>
      </c>
      <c r="L84" s="24"/>
      <c r="M84" s="24">
        <f t="shared" si="9"/>
        <v>30</v>
      </c>
      <c r="N84" s="24">
        <v>30</v>
      </c>
      <c r="O84" s="24">
        <f t="shared" si="8"/>
        <v>0</v>
      </c>
      <c r="P84" s="24"/>
    </row>
    <row r="85" spans="1:16" s="25" customFormat="1" ht="21.75" customHeight="1">
      <c r="A85" s="22">
        <v>43</v>
      </c>
      <c r="B85" s="23" t="s">
        <v>89</v>
      </c>
      <c r="C85" s="24"/>
      <c r="D85" s="24"/>
      <c r="E85" s="24"/>
      <c r="F85" s="24"/>
      <c r="G85" s="24"/>
      <c r="H85" s="24"/>
      <c r="I85" s="24"/>
      <c r="J85" s="24"/>
      <c r="K85" s="24">
        <v>100</v>
      </c>
      <c r="L85" s="24"/>
      <c r="M85" s="24">
        <f t="shared" si="9"/>
        <v>100</v>
      </c>
      <c r="N85" s="24">
        <v>150</v>
      </c>
      <c r="O85" s="24">
        <f t="shared" si="8"/>
        <v>-50</v>
      </c>
      <c r="P85" s="24"/>
    </row>
    <row r="86" spans="1:16" s="25" customFormat="1" ht="21.75" customHeight="1">
      <c r="A86" s="22">
        <v>44</v>
      </c>
      <c r="B86" s="23" t="s">
        <v>90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>
        <f t="shared" si="9"/>
        <v>0</v>
      </c>
      <c r="N86" s="24">
        <v>300</v>
      </c>
      <c r="O86" s="24">
        <f t="shared" si="8"/>
        <v>-300</v>
      </c>
      <c r="P86" s="24"/>
    </row>
    <row r="87" spans="1:16" s="25" customFormat="1" ht="36" customHeight="1">
      <c r="A87" s="22">
        <v>45</v>
      </c>
      <c r="B87" s="23" t="s">
        <v>91</v>
      </c>
      <c r="C87" s="24"/>
      <c r="D87" s="24"/>
      <c r="E87" s="24"/>
      <c r="F87" s="24"/>
      <c r="G87" s="24"/>
      <c r="H87" s="24"/>
      <c r="I87" s="24"/>
      <c r="J87" s="24"/>
      <c r="K87" s="24">
        <v>150</v>
      </c>
      <c r="L87" s="24"/>
      <c r="M87" s="24">
        <f t="shared" si="9"/>
        <v>150</v>
      </c>
      <c r="N87" s="24">
        <v>150</v>
      </c>
      <c r="O87" s="24">
        <f t="shared" si="8"/>
        <v>0</v>
      </c>
      <c r="P87" s="24"/>
    </row>
    <row r="88" spans="1:16" s="25" customFormat="1" ht="36" customHeight="1">
      <c r="A88" s="22">
        <v>46</v>
      </c>
      <c r="B88" s="23" t="s">
        <v>92</v>
      </c>
      <c r="C88" s="24"/>
      <c r="D88" s="24"/>
      <c r="E88" s="24"/>
      <c r="F88" s="24"/>
      <c r="G88" s="24"/>
      <c r="H88" s="24"/>
      <c r="I88" s="24"/>
      <c r="J88" s="24"/>
      <c r="K88" s="24">
        <v>5375</v>
      </c>
      <c r="L88" s="24"/>
      <c r="M88" s="24">
        <f t="shared" si="9"/>
        <v>5375</v>
      </c>
      <c r="N88" s="24">
        <v>3590</v>
      </c>
      <c r="O88" s="24">
        <f t="shared" si="8"/>
        <v>1785</v>
      </c>
      <c r="P88" s="24"/>
    </row>
    <row r="89" spans="1:16" s="25" customFormat="1" ht="36" customHeight="1">
      <c r="A89" s="22">
        <v>47</v>
      </c>
      <c r="B89" s="23" t="s">
        <v>93</v>
      </c>
      <c r="C89" s="24"/>
      <c r="D89" s="24"/>
      <c r="E89" s="24"/>
      <c r="F89" s="24"/>
      <c r="G89" s="24"/>
      <c r="H89" s="24"/>
      <c r="I89" s="24"/>
      <c r="J89" s="24"/>
      <c r="K89" s="24">
        <v>360</v>
      </c>
      <c r="L89" s="24"/>
      <c r="M89" s="24">
        <f t="shared" si="9"/>
        <v>360</v>
      </c>
      <c r="N89" s="24">
        <v>360</v>
      </c>
      <c r="O89" s="24">
        <f t="shared" si="8"/>
        <v>0</v>
      </c>
      <c r="P89" s="24"/>
    </row>
    <row r="90" spans="1:16" s="25" customFormat="1" ht="21.75" customHeight="1">
      <c r="A90" s="22">
        <v>48</v>
      </c>
      <c r="B90" s="23" t="s">
        <v>94</v>
      </c>
      <c r="C90" s="24"/>
      <c r="D90" s="24"/>
      <c r="E90" s="24"/>
      <c r="F90" s="24"/>
      <c r="G90" s="24"/>
      <c r="H90" s="24"/>
      <c r="I90" s="24"/>
      <c r="J90" s="24"/>
      <c r="K90" s="24">
        <v>3000</v>
      </c>
      <c r="L90" s="24"/>
      <c r="M90" s="24">
        <f t="shared" si="9"/>
        <v>3000</v>
      </c>
      <c r="N90" s="24">
        <v>3000</v>
      </c>
      <c r="O90" s="24">
        <f t="shared" si="8"/>
        <v>0</v>
      </c>
      <c r="P90" s="24"/>
    </row>
    <row r="91" spans="1:16" s="25" customFormat="1" ht="21.75" customHeight="1">
      <c r="A91" s="22">
        <v>49</v>
      </c>
      <c r="B91" s="23" t="s">
        <v>95</v>
      </c>
      <c r="C91" s="24"/>
      <c r="D91" s="24"/>
      <c r="E91" s="24"/>
      <c r="F91" s="24"/>
      <c r="G91" s="24"/>
      <c r="H91" s="24"/>
      <c r="I91" s="24"/>
      <c r="J91" s="24"/>
      <c r="K91" s="24">
        <v>2500</v>
      </c>
      <c r="L91" s="24"/>
      <c r="M91" s="24">
        <f t="shared" si="9"/>
        <v>2500</v>
      </c>
      <c r="N91" s="24">
        <v>3000</v>
      </c>
      <c r="O91" s="24">
        <f t="shared" si="8"/>
        <v>-500</v>
      </c>
      <c r="P91" s="24"/>
    </row>
    <row r="92" spans="1:16" ht="38.2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5" t="s">
        <v>96</v>
      </c>
      <c r="N92" s="35"/>
      <c r="O92" s="35"/>
      <c r="P92" s="35"/>
    </row>
    <row r="93" s="2" customFormat="1" ht="14.25"/>
  </sheetData>
  <sheetProtection/>
  <mergeCells count="15">
    <mergeCell ref="M5:M6"/>
    <mergeCell ref="N5:N6"/>
    <mergeCell ref="O5:O6"/>
    <mergeCell ref="P5:P6"/>
    <mergeCell ref="M92:P92"/>
    <mergeCell ref="A1:P1"/>
    <mergeCell ref="A2:P2"/>
    <mergeCell ref="A3:P3"/>
    <mergeCell ref="N4:P4"/>
    <mergeCell ref="A5:A6"/>
    <mergeCell ref="B5:B6"/>
    <mergeCell ref="C5:D5"/>
    <mergeCell ref="E5:E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2019-04-10T01:41:25Z</dcterms:created>
  <dcterms:modified xsi:type="dcterms:W3CDTF">2019-04-10T01:41:54Z</dcterms:modified>
  <cp:category/>
  <cp:version/>
  <cp:contentType/>
  <cp:contentStatus/>
</cp:coreProperties>
</file>